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intranet.charlestoncpw.com/sites/QMS/AMGIS/Working Documents/"/>
    </mc:Choice>
  </mc:AlternateContent>
  <xr:revisionPtr revIDLastSave="0" documentId="13_ncr:1_{82759364-2FBF-42CF-B282-8BA654374C93}" xr6:coauthVersionLast="47" xr6:coauthVersionMax="47" xr10:uidLastSave="{00000000-0000-0000-0000-000000000000}"/>
  <workbookProtection workbookAlgorithmName="SHA-512" workbookHashValue="pq++JKoPaoRrgi84Yfcgdz4edBm5u7rOMrxJIoM90OwWs2kW69CfPkdnvulEs6lhbjwj/IkIeHpm5BnNSOYcyg==" workbookSaltValue="KJ8CAmgopr7dqlzptzXSHg==" workbookSpinCount="100000" lockStructure="1"/>
  <bookViews>
    <workbookView xWindow="-110" yWindow="-110" windowWidth="22780" windowHeight="14540" tabRatio="896" xr2:uid="{00000000-000D-0000-FFFF-FFFF00000000}"/>
  </bookViews>
  <sheets>
    <sheet name="Project Summary" sheetId="16" r:id="rId1"/>
    <sheet name="Construction Fee Sheet" sheetId="19" state="hidden" r:id="rId2"/>
    <sheet name="Water System Inventory" sheetId="9" r:id="rId3"/>
    <sheet name="WW Gravity System Inventory" sheetId="10" r:id="rId4"/>
    <sheet name="WW Force Main System Inventory" sheetId="13" r:id="rId5"/>
    <sheet name="WW Pump Station Inventory" sheetId="20" r:id="rId6"/>
    <sheet name="Project Fees Sheet" sheetId="22" r:id="rId7"/>
    <sheet name="All PS Components" sheetId="1" state="hidden" r:id="rId8"/>
    <sheet name="Pick Lists" sheetId="12" state="hidden" r:id="rId9"/>
  </sheets>
  <externalReferences>
    <externalReference r:id="rId10"/>
  </externalReferences>
  <definedNames>
    <definedName name="Cut_Depth" localSheetId="6">'[1]Pick Lists'!$B$55:$B$62</definedName>
    <definedName name="Cut_Depth">'Pick Lists'!$B$55:$B$62</definedName>
    <definedName name="SS_Fence_Material">'Pick Lists'!$A$42:$A$43</definedName>
    <definedName name="SS_Force_Main_Diameters" localSheetId="6">'[1]Pick Lists'!$D$40:$D$58</definedName>
    <definedName name="SS_Force_Main_Diameters">'Pick Lists'!$D$40:$D$58</definedName>
    <definedName name="SS_Lateral_Diameters" localSheetId="6">'[1]Pick Lists'!$D$36:$D$37</definedName>
    <definedName name="SS_Lateral_Diameters">'Pick Lists'!$D$36:$D$37</definedName>
    <definedName name="SS_Main_Diameters" localSheetId="6">'[1]Pick Lists'!$C$36:$C$51</definedName>
    <definedName name="SS_Main_Diameters">'Pick Lists'!$C$36:$C$51</definedName>
    <definedName name="SS_MH_Diameters" localSheetId="6">'[1]Pick Lists'!$B$43:$B$47</definedName>
    <definedName name="SS_MH_Diameters">'Pick Lists'!$B$43:$B$47</definedName>
    <definedName name="SS_MH_Type">'Pick Lists'!$B$51:$B$52</definedName>
    <definedName name="SS_Pipe_Material" localSheetId="6">'[1]Pick Lists'!$A$37:$A$39</definedName>
    <definedName name="SS_Pipe_Material">'Pick Lists'!$A$37:$A$39</definedName>
    <definedName name="SS_Pump_Manufacturers">'Pick Lists'!$A$51:$A$53</definedName>
    <definedName name="SS_SCADA_Pole_Material">'Pick Lists'!$A$46:$A$48</definedName>
    <definedName name="SS_Service_Type">'Pick Lists'!$A$56:$A$57</definedName>
    <definedName name="SS_Valve_Types" localSheetId="6">'[1]Pick Lists'!$B$37:$B$40</definedName>
    <definedName name="SS_Valve_Types">'Pick Lists'!$B$37:$B$40</definedName>
    <definedName name="WA_Hydrant_Type" localSheetId="6">'[1]Pick Lists'!$A$11:$A$12</definedName>
    <definedName name="WA_Hydrant_Type">'Pick Lists'!$A$11:$A$12</definedName>
    <definedName name="WA_Main_Diameter" localSheetId="6">'[1]Pick Lists'!$C$3:$C$17</definedName>
    <definedName name="WA_Main_Diameter">'Pick Lists'!$C$3:$C$17</definedName>
    <definedName name="WA_Main_Material" localSheetId="6">'[1]Pick Lists'!$B$3:$B$5</definedName>
    <definedName name="WA_Main_Material">'Pick Lists'!$B$3:$B$5</definedName>
    <definedName name="WA_Service_Diameter" localSheetId="6">'[1]Pick Lists'!$D$3:$D$12</definedName>
    <definedName name="WA_Service_Diameter">'Pick Lists'!$D$3:$D$12</definedName>
    <definedName name="WA_Service_Material" localSheetId="6">'[1]Pick Lists'!$B$8:$B$9</definedName>
    <definedName name="WA_Service_Material">'Pick Lists'!$B$8:$B$9</definedName>
    <definedName name="WA_Service_Type">'Pick Lists'!$B$12:$B$14</definedName>
    <definedName name="WA_Valve_Types" localSheetId="6">'[1]Pick Lists'!$A$3:$A$6</definedName>
    <definedName name="WA_Valve_Types">'Pick Lists'!$A$3:$A$6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6" l="1"/>
  <c r="B30" i="22" l="1"/>
  <c r="B29" i="22"/>
  <c r="B31" i="22" s="1"/>
  <c r="B24" i="22"/>
  <c r="B23" i="22"/>
  <c r="B22" i="22"/>
  <c r="B13" i="22" l="1"/>
  <c r="B14" i="22" s="1"/>
  <c r="B8" i="22"/>
  <c r="B7" i="22"/>
  <c r="B6" i="22"/>
  <c r="C17" i="20" l="1"/>
  <c r="C31" i="20"/>
  <c r="C29" i="20"/>
  <c r="C15" i="20"/>
  <c r="C25" i="20"/>
  <c r="C11" i="20"/>
  <c r="B30" i="16"/>
  <c r="B31" i="16" s="1"/>
  <c r="B32" i="16" s="1"/>
  <c r="B15" i="16"/>
  <c r="C27" i="20"/>
  <c r="C23" i="20"/>
  <c r="C9" i="20"/>
  <c r="C13" i="20"/>
  <c r="B4" i="20"/>
  <c r="D3" i="20"/>
  <c r="B3" i="20"/>
  <c r="D2" i="20"/>
  <c r="B2" i="20"/>
  <c r="D1" i="20"/>
  <c r="B1" i="20"/>
  <c r="B1" i="9"/>
  <c r="F3" i="13"/>
  <c r="E3" i="9"/>
  <c r="B30" i="19"/>
  <c r="B29" i="19"/>
  <c r="B31" i="19" s="1"/>
  <c r="B13" i="19"/>
  <c r="B14" i="19" s="1"/>
  <c r="B24" i="19"/>
  <c r="B23" i="19"/>
  <c r="B22" i="19"/>
  <c r="B8" i="19"/>
  <c r="B7" i="19"/>
  <c r="B6" i="19"/>
  <c r="B4" i="13"/>
  <c r="C4" i="10"/>
  <c r="D3" i="1"/>
  <c r="D2" i="1"/>
  <c r="D1" i="1"/>
  <c r="B4" i="1"/>
  <c r="B3" i="1"/>
  <c r="B2" i="1"/>
  <c r="B1" i="1"/>
  <c r="F2" i="13"/>
  <c r="F1" i="13"/>
  <c r="B3" i="13"/>
  <c r="B2" i="13"/>
  <c r="B1" i="13"/>
  <c r="F3" i="10"/>
  <c r="F2" i="10"/>
  <c r="F1" i="10"/>
  <c r="C3" i="10"/>
  <c r="C2" i="10"/>
  <c r="C1" i="10"/>
  <c r="E2" i="9"/>
  <c r="B4" i="9"/>
  <c r="B3" i="9"/>
  <c r="B2" i="9"/>
  <c r="K15" i="1"/>
  <c r="K16" i="1"/>
  <c r="K17" i="1"/>
  <c r="K18" i="1"/>
  <c r="K19" i="1"/>
  <c r="K20" i="1"/>
  <c r="K14" i="1"/>
  <c r="K5" i="1"/>
  <c r="K6" i="1"/>
  <c r="K7" i="1"/>
  <c r="K8" i="1"/>
  <c r="K9" i="1"/>
  <c r="K10" i="1"/>
  <c r="K4" i="1"/>
  <c r="E1" i="9"/>
  <c r="B35" i="22" l="1"/>
  <c r="B36" i="22" s="1"/>
  <c r="B36" i="19"/>
  <c r="B35" i="19"/>
  <c r="B18" i="22"/>
  <c r="B19" i="22" s="1"/>
  <c r="B19" i="19"/>
  <c r="B18" i="19"/>
</calcChain>
</file>

<file path=xl/sharedStrings.xml><?xml version="1.0" encoding="utf-8"?>
<sst xmlns="http://schemas.openxmlformats.org/spreadsheetml/2006/main" count="535" uniqueCount="248">
  <si>
    <t>Cost</t>
  </si>
  <si>
    <t>Serial #</t>
  </si>
  <si>
    <t>Crane</t>
  </si>
  <si>
    <t>Crane Support</t>
  </si>
  <si>
    <t>Material</t>
  </si>
  <si>
    <t>Generator</t>
  </si>
  <si>
    <t>Manufacturer</t>
  </si>
  <si>
    <t>Fencing</t>
  </si>
  <si>
    <t>Flow Meter</t>
  </si>
  <si>
    <t>HVAC System</t>
  </si>
  <si>
    <t>HVAC Unit</t>
  </si>
  <si>
    <t>HVAC Fan</t>
  </si>
  <si>
    <t>Rain Gauge</t>
  </si>
  <si>
    <t>Main Breaker Unit</t>
  </si>
  <si>
    <t>Pump Control Panel</t>
  </si>
  <si>
    <t>Sump Pump Control Panel</t>
  </si>
  <si>
    <t>SCADA RTU</t>
  </si>
  <si>
    <t>SCADA Pole</t>
  </si>
  <si>
    <t>Staircase</t>
  </si>
  <si>
    <t>Length</t>
  </si>
  <si>
    <t>Generator Switch Unit</t>
  </si>
  <si>
    <t>Mixer Control Panel</t>
  </si>
  <si>
    <t>Height</t>
  </si>
  <si>
    <t>Hatches</t>
  </si>
  <si>
    <t># Installed</t>
  </si>
  <si>
    <t>Manufacturer:</t>
  </si>
  <si>
    <t>Model:</t>
  </si>
  <si>
    <t>Serial #:</t>
  </si>
  <si>
    <t>Cost:</t>
  </si>
  <si>
    <t>Material:</t>
  </si>
  <si>
    <t>Dry Well Cost:</t>
  </si>
  <si>
    <t>Wet Well Cost:</t>
  </si>
  <si>
    <t>Building Cost:</t>
  </si>
  <si>
    <t>Roof Cost:</t>
  </si>
  <si>
    <t>Fire Protection Panel</t>
  </si>
  <si>
    <t>Gate</t>
  </si>
  <si>
    <t>Butterfly</t>
  </si>
  <si>
    <t>Blow-off</t>
  </si>
  <si>
    <t>Project Name:</t>
  </si>
  <si>
    <t>CWS Project #:</t>
  </si>
  <si>
    <t>Extension #:</t>
  </si>
  <si>
    <t>SCDHEC Permit #:</t>
  </si>
  <si>
    <t>Manufacturer - Model - Serial #</t>
  </si>
  <si>
    <t>Total Linear Footage</t>
  </si>
  <si>
    <t>Installed Valves</t>
  </si>
  <si>
    <t xml:space="preserve">Type </t>
  </si>
  <si>
    <t>Installed Manholes</t>
  </si>
  <si>
    <t>Abandoned/Removed Piping</t>
  </si>
  <si>
    <t>Abandoned/Removed Manholes</t>
  </si>
  <si>
    <t>Abandoned/Removed Valves</t>
  </si>
  <si>
    <t>DIP</t>
  </si>
  <si>
    <t>HDPE</t>
  </si>
  <si>
    <t>Copper</t>
  </si>
  <si>
    <t>Mueller</t>
  </si>
  <si>
    <t>American AVK</t>
  </si>
  <si>
    <t>PVC</t>
  </si>
  <si>
    <t>Approved Sewer Pick List</t>
  </si>
  <si>
    <t># Abandoned</t>
  </si>
  <si>
    <t># Removed</t>
  </si>
  <si>
    <t>Footage Abandoned</t>
  </si>
  <si>
    <t>Footage Removed</t>
  </si>
  <si>
    <t>MH Type</t>
  </si>
  <si>
    <t>Standard</t>
  </si>
  <si>
    <t>Drop</t>
  </si>
  <si>
    <t># Lots Served:</t>
  </si>
  <si>
    <t>VFD</t>
  </si>
  <si>
    <t>Type</t>
  </si>
  <si>
    <t>Manhole Type</t>
  </si>
  <si>
    <t>Plug</t>
  </si>
  <si>
    <t>Diameter (ft.)</t>
  </si>
  <si>
    <t>Fence Material</t>
  </si>
  <si>
    <t>Brick</t>
  </si>
  <si>
    <t>Vinyl Coated Steel</t>
  </si>
  <si>
    <t>Cushioned Swing Check</t>
  </si>
  <si>
    <t>Ball Check</t>
  </si>
  <si>
    <t>Pump Manufacturers</t>
  </si>
  <si>
    <t>Flygt</t>
  </si>
  <si>
    <t>ABS</t>
  </si>
  <si>
    <t>Gorman Rupp</t>
  </si>
  <si>
    <t>SCADA Pole Material</t>
  </si>
  <si>
    <t>Wood</t>
  </si>
  <si>
    <t>Steel</t>
  </si>
  <si>
    <t>Fiberglass</t>
  </si>
  <si>
    <t>Unit Cost</t>
  </si>
  <si>
    <t>ARV</t>
  </si>
  <si>
    <t>Water Main Material</t>
  </si>
  <si>
    <t>Service Line Material</t>
  </si>
  <si>
    <t>American-Darling</t>
  </si>
  <si>
    <t>Diameter (in.)</t>
  </si>
  <si>
    <t>Unit Cost:</t>
  </si>
  <si>
    <t>Installed Hydrant Assemblies</t>
  </si>
  <si>
    <t>Installed Water Mains</t>
  </si>
  <si>
    <t>Installed Service Laterals</t>
  </si>
  <si>
    <t>Installed Gravity Mains</t>
  </si>
  <si>
    <t>Abandoned/Removed Gravity Mains</t>
  </si>
  <si>
    <t>Abandoned/Removed Water Mains</t>
  </si>
  <si>
    <t>Abandoned/Removed Service Lines</t>
  </si>
  <si>
    <t>Unit cost</t>
  </si>
  <si>
    <t># of Lots Served:</t>
  </si>
  <si>
    <t>Abandoned/Removed Service Laterals</t>
  </si>
  <si>
    <t>Valve Types</t>
  </si>
  <si>
    <t>Pipe Material</t>
  </si>
  <si>
    <t>MH Diameters</t>
  </si>
  <si>
    <t>Extended Cost</t>
  </si>
  <si>
    <t>Hatch ID (From Drawing)</t>
  </si>
  <si>
    <t>Hydrant Type</t>
  </si>
  <si>
    <t>2-way</t>
  </si>
  <si>
    <t>3-way</t>
  </si>
  <si>
    <t>Water Main Diameters</t>
  </si>
  <si>
    <t>Water Service Diameters</t>
  </si>
  <si>
    <t>Sewer Lateral Diameters</t>
  </si>
  <si>
    <t>Utility Contractor:</t>
  </si>
  <si>
    <t xml:space="preserve"> Utility Contractor:</t>
  </si>
  <si>
    <t>Pump #1</t>
  </si>
  <si>
    <t>Pump #2</t>
  </si>
  <si>
    <t>Pump #3</t>
  </si>
  <si>
    <t>Pump #4</t>
  </si>
  <si>
    <t>Motor #1</t>
  </si>
  <si>
    <t>Motor #2</t>
  </si>
  <si>
    <t>Motor #3</t>
  </si>
  <si>
    <t>Motor #4</t>
  </si>
  <si>
    <t>VFD #1:</t>
  </si>
  <si>
    <t>VFD #2:</t>
  </si>
  <si>
    <t>VFD #3:</t>
  </si>
  <si>
    <t>VFD #4:</t>
  </si>
  <si>
    <t>Asphalt Pavement:</t>
  </si>
  <si>
    <t>Odor Control System</t>
  </si>
  <si>
    <t>Odor Control Blower</t>
  </si>
  <si>
    <t>Odor Control Panel</t>
  </si>
  <si>
    <t>Odor Control Vessel</t>
  </si>
  <si>
    <t>Odor Control Pump</t>
  </si>
  <si>
    <t>Installed Piping (Includes all wet well and above ground piping)</t>
  </si>
  <si>
    <t>Engineering Firm:</t>
  </si>
  <si>
    <t>Force Main Diameter</t>
  </si>
  <si>
    <t>Gravity Main Diameters</t>
  </si>
  <si>
    <t>Water Distribution System Summary</t>
  </si>
  <si>
    <t>Wastewater Collection System Summary</t>
  </si>
  <si>
    <t>Total Water Project Cost:</t>
  </si>
  <si>
    <t>Installed Service Lines (Includes Fire Services)</t>
  </si>
  <si>
    <t>Installed Piping</t>
  </si>
  <si>
    <t>Installed Valves (Do not include corporation or curb-stop valves)</t>
  </si>
  <si>
    <t>Abandoned/Removed Valves (Do not include corporation or curb-stop valves)</t>
  </si>
  <si>
    <t>Approved Water Pick List</t>
  </si>
  <si>
    <t>TMS Number(s):</t>
  </si>
  <si>
    <t>Date:</t>
  </si>
  <si>
    <t>The linear footage of mains and system valuation are based upon the information provided within this document.</t>
  </si>
  <si>
    <t>Wastewater System Construction Fees</t>
  </si>
  <si>
    <t>Water System Construction Fees</t>
  </si>
  <si>
    <t>Force Main Linear Footage:</t>
  </si>
  <si>
    <t>Gravity Main Linear Footage:</t>
  </si>
  <si>
    <t>Water Main Linear Footage:</t>
  </si>
  <si>
    <t>Depth</t>
  </si>
  <si>
    <t>Cut Depth</t>
  </si>
  <si>
    <t>0' - 6'</t>
  </si>
  <si>
    <t>6' - 8'</t>
  </si>
  <si>
    <t>8' - 10'</t>
  </si>
  <si>
    <t>10' - 12'</t>
  </si>
  <si>
    <t>12' - 14'</t>
  </si>
  <si>
    <t>14' - 16'</t>
  </si>
  <si>
    <t>16' - 18'</t>
  </si>
  <si>
    <t>18' - 20'</t>
  </si>
  <si>
    <t>Total System Valuation From Project Summary Page:</t>
  </si>
  <si>
    <t>CWS Extension #:</t>
  </si>
  <si>
    <t>Date</t>
  </si>
  <si>
    <t>Engineer of Record's Name</t>
  </si>
  <si>
    <t>Separate checks are required for each inspection fee and maintenance bond.</t>
  </si>
  <si>
    <t>Maintenance Agreement Bond</t>
  </si>
  <si>
    <t>Maintenance Agreement Bond Due:</t>
  </si>
  <si>
    <t>The Maintenance Agreement Bond is 10% of the system valuation in accordance with CWS Minimum Standard.</t>
  </si>
  <si>
    <t>Maintenance Agreement Final Inspection Fee</t>
  </si>
  <si>
    <t>Maintenance Agreement Final Inspection Fee Due:</t>
  </si>
  <si>
    <t xml:space="preserve"> The Maintenance Agreement Final Inspection Fee rate is $0.50 per linear foot of water main in accordance with CWS Minimum Standard.</t>
  </si>
  <si>
    <t xml:space="preserve"> The Maintenance Agreement Final Inspection Fee rate is $0.50/linear foot of gravity main and $2.00/linear foot of force main in accordance with CWS Minimum Standard.</t>
  </si>
  <si>
    <t xml:space="preserve"> (From SCDHEC Construction Permit Application)</t>
  </si>
  <si>
    <t>Service Type</t>
  </si>
  <si>
    <t># of Services</t>
  </si>
  <si>
    <t>Short</t>
  </si>
  <si>
    <t>Long</t>
  </si>
  <si>
    <t>Fire</t>
  </si>
  <si>
    <t>SS Service Type</t>
  </si>
  <si>
    <t xml:space="preserve"> WA Service Type</t>
  </si>
  <si>
    <t>Input the total number of each type of hydrant installed for this project. Information  must match information provided in the record drawings.</t>
  </si>
  <si>
    <t>Wet Well &amp; Earthworks Costs:</t>
  </si>
  <si>
    <t>Pump, Chains, Cables Cost:</t>
  </si>
  <si>
    <t>Total Pump Station #1 Cost:</t>
  </si>
  <si>
    <t>Total Pump Station #2 Cost:</t>
  </si>
  <si>
    <t>Total Water System Construction Costs:</t>
  </si>
  <si>
    <t>Total Sewer Project Cost:</t>
  </si>
  <si>
    <t>Total Sewer Pump Station (PS) Construction Costs:</t>
  </si>
  <si>
    <t>CWS-Approved Contractor:</t>
  </si>
  <si>
    <r>
      <t xml:space="preserve">Enter the associated information for each different type of main installed for this project. Information must match the information provided in the record drawings.  </t>
    </r>
    <r>
      <rPr>
        <u/>
        <sz val="9"/>
        <color theme="1"/>
        <rFont val="Calibri"/>
        <family val="2"/>
        <scheme val="minor"/>
      </rPr>
      <t xml:space="preserve">
Diameter:</t>
    </r>
    <r>
      <rPr>
        <sz val="9"/>
        <color theme="1"/>
        <rFont val="Calibri"/>
        <family val="2"/>
        <scheme val="minor"/>
      </rPr>
      <t xml:space="preserve"> Use the pick list to select the diameter for each different type of  mains installed.
</t>
    </r>
    <r>
      <rPr>
        <u/>
        <sz val="9"/>
        <color theme="1"/>
        <rFont val="Calibri"/>
        <family val="2"/>
        <scheme val="minor"/>
      </rPr>
      <t>Material</t>
    </r>
    <r>
      <rPr>
        <sz val="9"/>
        <color theme="1"/>
        <rFont val="Calibri"/>
        <family val="2"/>
        <scheme val="minor"/>
      </rPr>
      <t xml:space="preserve">: Use the pick list to select the material type for each different diameter of main installed.
</t>
    </r>
    <r>
      <rPr>
        <u/>
        <sz val="9"/>
        <color theme="1"/>
        <rFont val="Calibri"/>
        <family val="2"/>
        <scheme val="minor"/>
      </rPr>
      <t>Total Linear  Footage</t>
    </r>
    <r>
      <rPr>
        <sz val="9"/>
        <color theme="1"/>
        <rFont val="Calibri"/>
        <family val="2"/>
        <scheme val="minor"/>
      </rPr>
      <t xml:space="preserve">: Enter the total linear footage of each of the main types  listed.  </t>
    </r>
  </si>
  <si>
    <r>
      <t xml:space="preserve">Enter the associated information for each different type of valve  installed for this project. Information must match the information provided in the record drawings.  
</t>
    </r>
    <r>
      <rPr>
        <u/>
        <sz val="9"/>
        <color theme="1"/>
        <rFont val="Calibri"/>
        <family val="2"/>
        <scheme val="minor"/>
      </rPr>
      <t>Diameter</t>
    </r>
    <r>
      <rPr>
        <sz val="9"/>
        <color theme="1"/>
        <rFont val="Calibri"/>
        <family val="2"/>
        <scheme val="minor"/>
      </rPr>
      <t xml:space="preserve">: Use the pick list to select the diameter for each different type of valves installed.
</t>
    </r>
    <r>
      <rPr>
        <u/>
        <sz val="9"/>
        <color theme="1"/>
        <rFont val="Calibri"/>
        <family val="2"/>
        <scheme val="minor"/>
      </rPr>
      <t>Type</t>
    </r>
    <r>
      <rPr>
        <sz val="9"/>
        <color theme="1"/>
        <rFont val="Calibri"/>
        <family val="2"/>
        <scheme val="minor"/>
      </rPr>
      <t xml:space="preserve">: Use the pick list to select the valve type. 
</t>
    </r>
    <r>
      <rPr>
        <u/>
        <sz val="9"/>
        <color theme="1"/>
        <rFont val="Calibri"/>
        <family val="2"/>
        <scheme val="minor"/>
      </rPr>
      <t># Installed</t>
    </r>
    <r>
      <rPr>
        <sz val="9"/>
        <color theme="1"/>
        <rFont val="Calibri"/>
        <family val="2"/>
        <scheme val="minor"/>
      </rPr>
      <t xml:space="preserve">:  Enter the total number of valves installed  for each type and diameter.  </t>
    </r>
  </si>
  <si>
    <r>
      <t xml:space="preserve">Enter the information for each type of valve removed or abandoned as a part of this project.  Information must match the record drawing and(or) demolition plan. 
</t>
    </r>
    <r>
      <rPr>
        <u/>
        <sz val="9"/>
        <color theme="1"/>
        <rFont val="Calibri"/>
        <family val="2"/>
        <scheme val="minor"/>
      </rPr>
      <t>Diameter</t>
    </r>
    <r>
      <rPr>
        <sz val="9"/>
        <color theme="1"/>
        <rFont val="Calibri"/>
        <family val="2"/>
        <scheme val="minor"/>
      </rPr>
      <t xml:space="preserve">: Use the pick list to select the diameter for each valve type.
</t>
    </r>
    <r>
      <rPr>
        <u/>
        <sz val="9"/>
        <color theme="1"/>
        <rFont val="Calibri"/>
        <family val="2"/>
        <scheme val="minor"/>
      </rPr>
      <t>Type</t>
    </r>
    <r>
      <rPr>
        <sz val="9"/>
        <color theme="1"/>
        <rFont val="Calibri"/>
        <family val="2"/>
        <scheme val="minor"/>
      </rPr>
      <t xml:space="preserve">: Use the pick list to select the valve type. 
</t>
    </r>
    <r>
      <rPr>
        <u/>
        <sz val="9"/>
        <color theme="1"/>
        <rFont val="Calibri"/>
        <family val="2"/>
        <scheme val="minor"/>
      </rPr>
      <t>Removed</t>
    </r>
    <r>
      <rPr>
        <sz val="9"/>
        <color theme="1"/>
        <rFont val="Calibri"/>
        <family val="2"/>
        <scheme val="minor"/>
      </rPr>
      <t xml:space="preserve">: If the valve  was removed enter the number removed.  
</t>
    </r>
    <r>
      <rPr>
        <u/>
        <sz val="9"/>
        <color theme="1"/>
        <rFont val="Calibri"/>
        <family val="2"/>
        <scheme val="minor"/>
      </rPr>
      <t>Abandoned</t>
    </r>
    <r>
      <rPr>
        <sz val="9"/>
        <color theme="1"/>
        <rFont val="Calibri"/>
        <family val="2"/>
        <scheme val="minor"/>
      </rPr>
      <t>: If the valve was abandoned in place enter the number abandoned.</t>
    </r>
  </si>
  <si>
    <r>
      <t xml:space="preserve">Enter the information for each type of MH removed or abandoned as a part of this project.  Information must match the record drawing and(or) demolition plan. 
</t>
    </r>
    <r>
      <rPr>
        <u/>
        <sz val="9"/>
        <color theme="1"/>
        <rFont val="Calibri"/>
        <family val="2"/>
        <scheme val="minor"/>
      </rPr>
      <t>Diameter</t>
    </r>
    <r>
      <rPr>
        <sz val="9"/>
        <color theme="1"/>
        <rFont val="Calibri"/>
        <family val="2"/>
        <scheme val="minor"/>
      </rPr>
      <t xml:space="preserve">: Use the pick list to select the diameter for each MH.
</t>
    </r>
    <r>
      <rPr>
        <u/>
        <sz val="9"/>
        <color theme="1"/>
        <rFont val="Calibri"/>
        <family val="2"/>
        <scheme val="minor"/>
      </rPr>
      <t>Type</t>
    </r>
    <r>
      <rPr>
        <sz val="9"/>
        <color theme="1"/>
        <rFont val="Calibri"/>
        <family val="2"/>
        <scheme val="minor"/>
      </rPr>
      <t xml:space="preserve">: Use the pick list to select the MH type. 
</t>
    </r>
    <r>
      <rPr>
        <u/>
        <sz val="9"/>
        <color theme="1"/>
        <rFont val="Calibri"/>
        <family val="2"/>
        <scheme val="minor"/>
      </rPr>
      <t>Removed</t>
    </r>
    <r>
      <rPr>
        <sz val="9"/>
        <color theme="1"/>
        <rFont val="Calibri"/>
        <family val="2"/>
        <scheme val="minor"/>
      </rPr>
      <t xml:space="preserve">: If the MH  was removed enter the number removed.  
</t>
    </r>
    <r>
      <rPr>
        <u/>
        <sz val="9"/>
        <color theme="1"/>
        <rFont val="Calibri"/>
        <family val="2"/>
        <scheme val="minor"/>
      </rPr>
      <t>Abandoned</t>
    </r>
    <r>
      <rPr>
        <sz val="9"/>
        <color theme="1"/>
        <rFont val="Calibri"/>
        <family val="2"/>
        <scheme val="minor"/>
      </rPr>
      <t>: If the MH was abandoned in place enter the number abandoned.</t>
    </r>
  </si>
  <si>
    <r>
      <t xml:space="preserve">Enter the information for each type of Gravity Sewer Main (GSM) removed or abandoned as a part of this project.  Information must match the record drawing and(or) demolition plan. 
</t>
    </r>
    <r>
      <rPr>
        <u/>
        <sz val="9"/>
        <color theme="1"/>
        <rFont val="Calibri"/>
        <family val="2"/>
        <scheme val="minor"/>
      </rPr>
      <t>Diameter</t>
    </r>
    <r>
      <rPr>
        <sz val="9"/>
        <color theme="1"/>
        <rFont val="Calibri"/>
        <family val="2"/>
        <scheme val="minor"/>
      </rPr>
      <t xml:space="preserve">:Use the pick list to select the diameter for each GSM. 
</t>
    </r>
    <r>
      <rPr>
        <u/>
        <sz val="9"/>
        <color theme="1"/>
        <rFont val="Calibri"/>
        <family val="2"/>
        <scheme val="minor"/>
      </rPr>
      <t>Material</t>
    </r>
    <r>
      <rPr>
        <sz val="9"/>
        <color theme="1"/>
        <rFont val="Calibri"/>
        <family val="2"/>
        <scheme val="minor"/>
      </rPr>
      <t xml:space="preserve">:Enter the material type for GSM. 
</t>
    </r>
    <r>
      <rPr>
        <u/>
        <sz val="9"/>
        <color theme="1"/>
        <rFont val="Calibri"/>
        <family val="2"/>
        <scheme val="minor"/>
      </rPr>
      <t>Removed</t>
    </r>
    <r>
      <rPr>
        <sz val="9"/>
        <color theme="1"/>
        <rFont val="Calibri"/>
        <family val="2"/>
        <scheme val="minor"/>
      </rPr>
      <t xml:space="preserve">:If the GSM was removed enter the linear footage removed.
</t>
    </r>
    <r>
      <rPr>
        <u/>
        <sz val="9"/>
        <color theme="1"/>
        <rFont val="Calibri"/>
        <family val="2"/>
        <scheme val="minor"/>
      </rPr>
      <t>Abandoned</t>
    </r>
    <r>
      <rPr>
        <sz val="9"/>
        <color theme="1"/>
        <rFont val="Calibri"/>
        <family val="2"/>
        <scheme val="minor"/>
      </rPr>
      <t>:If the GSM was abandoned in place enter the linear footage abandoned.</t>
    </r>
  </si>
  <si>
    <r>
      <t xml:space="preserve">Enter the information for each type of Sewer Service Lateral (SSL) removed or abandoned as a part of this project.  Information must match the record drawing and(or) demolition plan. 
</t>
    </r>
    <r>
      <rPr>
        <u/>
        <sz val="9"/>
        <color theme="1"/>
        <rFont val="Calibri"/>
        <family val="2"/>
        <scheme val="minor"/>
      </rPr>
      <t>Diameter</t>
    </r>
    <r>
      <rPr>
        <sz val="9"/>
        <color theme="1"/>
        <rFont val="Calibri"/>
        <family val="2"/>
        <scheme val="minor"/>
      </rPr>
      <t xml:space="preserve">: Use the pick list to select the diameter for each SSL.
</t>
    </r>
    <r>
      <rPr>
        <u/>
        <sz val="9"/>
        <color theme="1"/>
        <rFont val="Calibri"/>
        <family val="2"/>
        <scheme val="minor"/>
      </rPr>
      <t>Type</t>
    </r>
    <r>
      <rPr>
        <sz val="9"/>
        <color theme="1"/>
        <rFont val="Calibri"/>
        <family val="2"/>
        <scheme val="minor"/>
      </rPr>
      <t xml:space="preserve">: Use the pick list to select the SSL type. Note: Long services cross roads. Short services do not.
</t>
    </r>
    <r>
      <rPr>
        <u/>
        <sz val="9"/>
        <color theme="1"/>
        <rFont val="Calibri"/>
        <family val="2"/>
        <scheme val="minor"/>
      </rPr>
      <t>Removed</t>
    </r>
    <r>
      <rPr>
        <sz val="9"/>
        <color theme="1"/>
        <rFont val="Calibri"/>
        <family val="2"/>
        <scheme val="minor"/>
      </rPr>
      <t xml:space="preserve">: If the SSL  was removed enter the number removed.  
</t>
    </r>
    <r>
      <rPr>
        <u/>
        <sz val="9"/>
        <color theme="1"/>
        <rFont val="Calibri"/>
        <family val="2"/>
        <scheme val="minor"/>
      </rPr>
      <t>Abandoned</t>
    </r>
    <r>
      <rPr>
        <sz val="9"/>
        <color theme="1"/>
        <rFont val="Calibri"/>
        <family val="2"/>
        <scheme val="minor"/>
      </rPr>
      <t>: If the SSL was abandoned in place enter the number abandoned.</t>
    </r>
  </si>
  <si>
    <r>
      <t xml:space="preserve">Enter the associated information for each different type of valve  installed for this project. Information must match the information provided in the record drawings.  
</t>
    </r>
    <r>
      <rPr>
        <u/>
        <sz val="9"/>
        <color theme="1"/>
        <rFont val="Calibri"/>
        <family val="2"/>
        <scheme val="minor"/>
      </rPr>
      <t>Diameter</t>
    </r>
    <r>
      <rPr>
        <sz val="9"/>
        <color theme="1"/>
        <rFont val="Calibri"/>
        <family val="2"/>
        <scheme val="minor"/>
      </rPr>
      <t xml:space="preserve">: Use the pick list to select the diameter for each different type of valve installed.
</t>
    </r>
    <r>
      <rPr>
        <u/>
        <sz val="9"/>
        <color theme="1"/>
        <rFont val="Calibri"/>
        <family val="2"/>
        <scheme val="minor"/>
      </rPr>
      <t>Type</t>
    </r>
    <r>
      <rPr>
        <sz val="9"/>
        <color theme="1"/>
        <rFont val="Calibri"/>
        <family val="2"/>
        <scheme val="minor"/>
      </rPr>
      <t xml:space="preserve">: Use the pick list to select the valve type. 
</t>
    </r>
    <r>
      <rPr>
        <u/>
        <sz val="9"/>
        <color theme="1"/>
        <rFont val="Calibri"/>
        <family val="2"/>
        <scheme val="minor"/>
      </rPr>
      <t># Installed</t>
    </r>
    <r>
      <rPr>
        <sz val="9"/>
        <color theme="1"/>
        <rFont val="Calibri"/>
        <family val="2"/>
        <scheme val="minor"/>
      </rPr>
      <t xml:space="preserve">:  Enter the total number of valves installed  for each type and diameter.  </t>
    </r>
  </si>
  <si>
    <r>
      <t xml:space="preserve">Enter the associated information for each different type of force main installed for this project. Information must match the information provided in the record drawings.  
</t>
    </r>
    <r>
      <rPr>
        <u/>
        <sz val="9"/>
        <color theme="1"/>
        <rFont val="Calibri"/>
        <family val="2"/>
        <scheme val="minor"/>
      </rPr>
      <t>Diameter</t>
    </r>
    <r>
      <rPr>
        <sz val="9"/>
        <color theme="1"/>
        <rFont val="Calibri"/>
        <family val="2"/>
        <scheme val="minor"/>
      </rPr>
      <t xml:space="preserve">: Use the pick list to select the diameter for each different type of  force main installed.
</t>
    </r>
    <r>
      <rPr>
        <u/>
        <sz val="9"/>
        <color theme="1"/>
        <rFont val="Calibri"/>
        <family val="2"/>
        <scheme val="minor"/>
      </rPr>
      <t>Material</t>
    </r>
    <r>
      <rPr>
        <sz val="9"/>
        <color theme="1"/>
        <rFont val="Calibri"/>
        <family val="2"/>
        <scheme val="minor"/>
      </rPr>
      <t xml:space="preserve">: Use the pick list to select the material type for each different diameter of force main installed.
</t>
    </r>
    <r>
      <rPr>
        <u/>
        <sz val="9"/>
        <color theme="1"/>
        <rFont val="Calibri"/>
        <family val="2"/>
        <scheme val="minor"/>
      </rPr>
      <t>Total Linear  Footage</t>
    </r>
    <r>
      <rPr>
        <sz val="9"/>
        <color theme="1"/>
        <rFont val="Calibri"/>
        <family val="2"/>
        <scheme val="minor"/>
      </rPr>
      <t xml:space="preserve">: Enter the total linear footage of each main type listed.  </t>
    </r>
  </si>
  <si>
    <t>Abandoned/Removed Force Mains</t>
  </si>
  <si>
    <r>
      <t xml:space="preserve">Enter the information for each type of force main  removed or abandoned as a part of this project.  Information must match the record drawing and(or) demolition plan. 
</t>
    </r>
    <r>
      <rPr>
        <u/>
        <sz val="9"/>
        <color theme="1"/>
        <rFont val="Calibri"/>
        <family val="2"/>
        <scheme val="minor"/>
      </rPr>
      <t>Diameter</t>
    </r>
    <r>
      <rPr>
        <sz val="9"/>
        <color theme="1"/>
        <rFont val="Calibri"/>
        <family val="2"/>
        <scheme val="minor"/>
      </rPr>
      <t xml:space="preserve">: Use the pick list to select the diameter of each main. 
</t>
    </r>
    <r>
      <rPr>
        <u/>
        <sz val="9"/>
        <color theme="1"/>
        <rFont val="Calibri"/>
        <family val="2"/>
        <scheme val="minor"/>
      </rPr>
      <t>Material</t>
    </r>
    <r>
      <rPr>
        <sz val="9"/>
        <color theme="1"/>
        <rFont val="Calibri"/>
        <family val="2"/>
        <scheme val="minor"/>
      </rPr>
      <t xml:space="preserve">: Enter the material type for each main. 
</t>
    </r>
    <r>
      <rPr>
        <u/>
        <sz val="9"/>
        <color theme="1"/>
        <rFont val="Calibri"/>
        <family val="2"/>
        <scheme val="minor"/>
      </rPr>
      <t>Removed</t>
    </r>
    <r>
      <rPr>
        <sz val="9"/>
        <color theme="1"/>
        <rFont val="Calibri"/>
        <family val="2"/>
        <scheme val="minor"/>
      </rPr>
      <t xml:space="preserve">: If the main was removed enter the linear footage removed.
</t>
    </r>
    <r>
      <rPr>
        <u/>
        <sz val="9"/>
        <color theme="1"/>
        <rFont val="Calibri"/>
        <family val="2"/>
        <scheme val="minor"/>
      </rPr>
      <t>Abandoned</t>
    </r>
    <r>
      <rPr>
        <sz val="9"/>
        <color theme="1"/>
        <rFont val="Calibri"/>
        <family val="2"/>
        <scheme val="minor"/>
      </rPr>
      <t>: If the main was abandoned in place enter the linear footage abandoned.</t>
    </r>
  </si>
  <si>
    <r>
      <t xml:space="preserve">Enter the information for each type of force main valve removed or abandoned as a part of this project.  Information must match the record drawing and(or) demolition plan. 
</t>
    </r>
    <r>
      <rPr>
        <u/>
        <sz val="9"/>
        <color theme="1"/>
        <rFont val="Calibri"/>
        <family val="2"/>
        <scheme val="minor"/>
      </rPr>
      <t>Diameter</t>
    </r>
    <r>
      <rPr>
        <sz val="9"/>
        <color theme="1"/>
        <rFont val="Calibri"/>
        <family val="2"/>
        <scheme val="minor"/>
      </rPr>
      <t xml:space="preserve">: Use the pick list to select the diameter for each valve type.
</t>
    </r>
    <r>
      <rPr>
        <u/>
        <sz val="9"/>
        <color theme="1"/>
        <rFont val="Calibri"/>
        <family val="2"/>
        <scheme val="minor"/>
      </rPr>
      <t>Type</t>
    </r>
    <r>
      <rPr>
        <sz val="9"/>
        <color theme="1"/>
        <rFont val="Calibri"/>
        <family val="2"/>
        <scheme val="minor"/>
      </rPr>
      <t xml:space="preserve">: Use the pick list to select the valve type. 
</t>
    </r>
    <r>
      <rPr>
        <u/>
        <sz val="9"/>
        <color theme="1"/>
        <rFont val="Calibri"/>
        <family val="2"/>
        <scheme val="minor"/>
      </rPr>
      <t>Removed</t>
    </r>
    <r>
      <rPr>
        <sz val="9"/>
        <color theme="1"/>
        <rFont val="Calibri"/>
        <family val="2"/>
        <scheme val="minor"/>
      </rPr>
      <t xml:space="preserve">: If the valve  was removed enter the  number removed.  
</t>
    </r>
    <r>
      <rPr>
        <u/>
        <sz val="9"/>
        <color theme="1"/>
        <rFont val="Calibri"/>
        <family val="2"/>
        <scheme val="minor"/>
      </rPr>
      <t>Abandoned</t>
    </r>
    <r>
      <rPr>
        <sz val="9"/>
        <color theme="1"/>
        <rFont val="Calibri"/>
        <family val="2"/>
        <scheme val="minor"/>
      </rPr>
      <t>: If the valve was abandoned in place enter the number abandoned</t>
    </r>
  </si>
  <si>
    <r>
      <t xml:space="preserve">Enter the total construction cost for any pump station constructed as a part of this project in the first field. </t>
    </r>
    <r>
      <rPr>
        <b/>
        <sz val="9"/>
        <color theme="1"/>
        <rFont val="Calibri"/>
        <family val="2"/>
        <scheme val="minor"/>
      </rPr>
      <t xml:space="preserve">The remaining fields highlighted in blue will calculate automatically and do not require entry. </t>
    </r>
    <r>
      <rPr>
        <sz val="9"/>
        <color theme="1"/>
        <rFont val="Calibri"/>
        <family val="2"/>
        <scheme val="minor"/>
      </rPr>
      <t xml:space="preserve"> 
If there is a second pump station as a part of this project complete the fields below for the second pump station. Otherwise leave Pump Station #2 fields blank.    </t>
    </r>
  </si>
  <si>
    <t>Sewer Service Area:</t>
  </si>
  <si>
    <t>Sewer System Construction Costs (excluding PS):</t>
  </si>
  <si>
    <t xml:space="preserve">Sewer System Engineering Design Costs (10%): </t>
  </si>
  <si>
    <t>North Area</t>
  </si>
  <si>
    <t>West Ashley</t>
  </si>
  <si>
    <t>Johns Island</t>
  </si>
  <si>
    <t>Water System Engineering Design Costs:</t>
  </si>
  <si>
    <t xml:space="preserve">Estimated Design Cost %: </t>
  </si>
  <si>
    <r>
      <t xml:space="preserve">Enter the information for each type of service  removed or abandoned as a part of this project.  Information must match the record drawing and(or) demolition plan. 
</t>
    </r>
    <r>
      <rPr>
        <u/>
        <sz val="9"/>
        <color theme="1"/>
        <rFont val="Calibri"/>
        <family val="2"/>
        <scheme val="minor"/>
      </rPr>
      <t>Diameter</t>
    </r>
    <r>
      <rPr>
        <sz val="9"/>
        <color theme="1"/>
        <rFont val="Calibri"/>
        <family val="2"/>
        <scheme val="minor"/>
      </rPr>
      <t xml:space="preserve">: Use the pick list to select the diameter for each service type.
</t>
    </r>
    <r>
      <rPr>
        <u/>
        <sz val="9"/>
        <color theme="1"/>
        <rFont val="Calibri"/>
        <family val="2"/>
        <scheme val="minor"/>
      </rPr>
      <t>Service Type</t>
    </r>
    <r>
      <rPr>
        <sz val="9"/>
        <color theme="1"/>
        <rFont val="Calibri"/>
        <family val="2"/>
        <scheme val="minor"/>
      </rPr>
      <t xml:space="preserve">: Use the pick list to select the service type. Note: Long services cross roads. Short services do not.
</t>
    </r>
    <r>
      <rPr>
        <u/>
        <sz val="9"/>
        <color theme="1"/>
        <rFont val="Calibri"/>
        <family val="2"/>
        <scheme val="minor"/>
      </rPr>
      <t>Removed</t>
    </r>
    <r>
      <rPr>
        <sz val="9"/>
        <color theme="1"/>
        <rFont val="Calibri"/>
        <family val="2"/>
        <scheme val="minor"/>
      </rPr>
      <t xml:space="preserve">:If the service  was removed enter the number removed . 
</t>
    </r>
    <r>
      <rPr>
        <u/>
        <sz val="9"/>
        <color theme="1"/>
        <rFont val="Calibri"/>
        <family val="2"/>
        <scheme val="minor"/>
      </rPr>
      <t>Abandoned</t>
    </r>
    <r>
      <rPr>
        <sz val="9"/>
        <color theme="1"/>
        <rFont val="Calibri"/>
        <family val="2"/>
        <scheme val="minor"/>
      </rPr>
      <t>:If the service was abandoned in place enter the number abandoned.</t>
    </r>
  </si>
  <si>
    <r>
      <t xml:space="preserve">Enter the associated information for each different type of Gravity Sewer Main (GSM) installed for this project. Information must match the information provided in the record drawings.  
</t>
    </r>
    <r>
      <rPr>
        <u/>
        <sz val="9"/>
        <color theme="1"/>
        <rFont val="Calibri"/>
        <family val="2"/>
        <scheme val="minor"/>
      </rPr>
      <t>Depth</t>
    </r>
    <r>
      <rPr>
        <sz val="9"/>
        <color theme="1"/>
        <rFont val="Calibri"/>
        <family val="2"/>
        <scheme val="minor"/>
      </rPr>
      <t xml:space="preserve">: Use the pick list to select the depth range for each GSM installed.
</t>
    </r>
    <r>
      <rPr>
        <u/>
        <sz val="9"/>
        <color theme="1"/>
        <rFont val="Calibri"/>
        <family val="2"/>
        <scheme val="minor"/>
      </rPr>
      <t>Diameter</t>
    </r>
    <r>
      <rPr>
        <sz val="9"/>
        <color theme="1"/>
        <rFont val="Calibri"/>
        <family val="2"/>
        <scheme val="minor"/>
      </rPr>
      <t xml:space="preserve">: Use the pick list to select the diameter for each GSM installed.
</t>
    </r>
    <r>
      <rPr>
        <u/>
        <sz val="9"/>
        <color theme="1"/>
        <rFont val="Calibri"/>
        <family val="2"/>
        <scheme val="minor"/>
      </rPr>
      <t>Material Type</t>
    </r>
    <r>
      <rPr>
        <sz val="9"/>
        <color theme="1"/>
        <rFont val="Calibri"/>
        <family val="2"/>
        <scheme val="minor"/>
      </rPr>
      <t xml:space="preserve">: Use the pick list to select the material type for each GSM installed.
</t>
    </r>
    <r>
      <rPr>
        <u/>
        <sz val="9"/>
        <color theme="1"/>
        <rFont val="Calibri"/>
        <family val="2"/>
        <scheme val="minor"/>
      </rPr>
      <t>Total Linear Footage</t>
    </r>
    <r>
      <rPr>
        <sz val="9"/>
        <color theme="1"/>
        <rFont val="Calibri"/>
        <family val="2"/>
        <scheme val="minor"/>
      </rPr>
      <t xml:space="preserve">: Enter the total length for each type of GSM installed.  </t>
    </r>
  </si>
  <si>
    <r>
      <t xml:space="preserve">Enter the associated information for each different type of Sewer Service Lateral (SSL) installed for this project. Information must match the information provided in the record drawings.  
</t>
    </r>
    <r>
      <rPr>
        <u/>
        <sz val="9"/>
        <color theme="1"/>
        <rFont val="Calibri"/>
        <family val="2"/>
        <scheme val="minor"/>
      </rPr>
      <t>Diameter</t>
    </r>
    <r>
      <rPr>
        <sz val="9"/>
        <color theme="1"/>
        <rFont val="Calibri"/>
        <family val="2"/>
        <scheme val="minor"/>
      </rPr>
      <t xml:space="preserve">: Use the pick list to select the diameter for each SSL.
</t>
    </r>
    <r>
      <rPr>
        <u/>
        <sz val="9"/>
        <color theme="1"/>
        <rFont val="Calibri"/>
        <family val="2"/>
        <scheme val="minor"/>
      </rPr>
      <t>Service Type</t>
    </r>
    <r>
      <rPr>
        <sz val="9"/>
        <color theme="1"/>
        <rFont val="Calibri"/>
        <family val="2"/>
        <scheme val="minor"/>
      </rPr>
      <t xml:space="preserve">: Use the pick list to select the service type for each SSL installed. Note: Long services cross roads. Short services do not. 
</t>
    </r>
    <r>
      <rPr>
        <u/>
        <sz val="9"/>
        <color theme="1"/>
        <rFont val="Calibri"/>
        <family val="2"/>
        <scheme val="minor"/>
      </rPr>
      <t># of Services</t>
    </r>
    <r>
      <rPr>
        <sz val="9"/>
        <color theme="1"/>
        <rFont val="Calibri"/>
        <family val="2"/>
        <scheme val="minor"/>
      </rPr>
      <t xml:space="preserve">: Enter the total number installed for each type of SSL.  </t>
    </r>
  </si>
  <si>
    <t>Pumps, Motors, Chains, Cables Cost:</t>
  </si>
  <si>
    <t>Piping &amp; Valve System Cost:</t>
  </si>
  <si>
    <t>Form Completion Guide</t>
  </si>
  <si>
    <t xml:space="preserve">Form Completion Guide </t>
  </si>
  <si>
    <r>
      <t xml:space="preserve">Enter the information for each type of water main removed or abandoned as a part of this project.  Information must match the record drawing and(or) demolition plan. 
</t>
    </r>
    <r>
      <rPr>
        <u/>
        <sz val="9"/>
        <color theme="1"/>
        <rFont val="Calibri"/>
        <family val="2"/>
        <scheme val="minor"/>
      </rPr>
      <t>Diameter</t>
    </r>
    <r>
      <rPr>
        <sz val="9"/>
        <color theme="1"/>
        <rFont val="Calibri"/>
        <family val="2"/>
        <scheme val="minor"/>
      </rPr>
      <t xml:space="preserve">: Use the pick list to select the diameter of each main. </t>
    </r>
    <r>
      <rPr>
        <u/>
        <sz val="9"/>
        <color theme="1"/>
        <rFont val="Calibri"/>
        <family val="2"/>
        <scheme val="minor"/>
      </rPr>
      <t xml:space="preserve">
Material</t>
    </r>
    <r>
      <rPr>
        <sz val="9"/>
        <color theme="1"/>
        <rFont val="Calibri"/>
        <family val="2"/>
        <scheme val="minor"/>
      </rPr>
      <t xml:space="preserve">: Enter the material type for each main. </t>
    </r>
    <r>
      <rPr>
        <u/>
        <sz val="9"/>
        <color theme="1"/>
        <rFont val="Calibri"/>
        <family val="2"/>
        <scheme val="minor"/>
      </rPr>
      <t xml:space="preserve">
Removed</t>
    </r>
    <r>
      <rPr>
        <sz val="9"/>
        <color theme="1"/>
        <rFont val="Calibri"/>
        <family val="2"/>
        <scheme val="minor"/>
      </rPr>
      <t>: If the main was removed enter the linear footage removed.</t>
    </r>
    <r>
      <rPr>
        <u/>
        <sz val="9"/>
        <color theme="1"/>
        <rFont val="Calibri"/>
        <family val="2"/>
        <scheme val="minor"/>
      </rPr>
      <t xml:space="preserve">
Abandoned</t>
    </r>
    <r>
      <rPr>
        <sz val="9"/>
        <color theme="1"/>
        <rFont val="Calibri"/>
        <family val="2"/>
        <scheme val="minor"/>
      </rPr>
      <t>: If the main was abandoned in place enter the linear footage abandoned.</t>
    </r>
  </si>
  <si>
    <r>
      <t xml:space="preserve">Enter the associated information for each different type of Man-Hole (MH) installed for this project. Information must match the information provided in the record drawings.  
</t>
    </r>
    <r>
      <rPr>
        <u/>
        <sz val="9"/>
        <color theme="1"/>
        <rFont val="Calibri"/>
        <family val="2"/>
        <scheme val="minor"/>
      </rPr>
      <t>Depth</t>
    </r>
    <r>
      <rPr>
        <sz val="9"/>
        <color theme="1"/>
        <rFont val="Calibri"/>
        <family val="2"/>
        <scheme val="minor"/>
      </rPr>
      <t xml:space="preserve">: Use the pick list to select the depth range for each MH installed.
</t>
    </r>
    <r>
      <rPr>
        <u/>
        <sz val="9"/>
        <color theme="1"/>
        <rFont val="Calibri"/>
        <family val="2"/>
        <scheme val="minor"/>
      </rPr>
      <t>Diameter</t>
    </r>
    <r>
      <rPr>
        <sz val="9"/>
        <color theme="1"/>
        <rFont val="Calibri"/>
        <family val="2"/>
        <scheme val="minor"/>
      </rPr>
      <t xml:space="preserve">: Use the pick list to select the diameter for each MH.
</t>
    </r>
    <r>
      <rPr>
        <u/>
        <sz val="9"/>
        <color theme="1"/>
        <rFont val="Calibri"/>
        <family val="2"/>
        <scheme val="minor"/>
      </rPr>
      <t>MH Type</t>
    </r>
    <r>
      <rPr>
        <sz val="9"/>
        <color theme="1"/>
        <rFont val="Calibri"/>
        <family val="2"/>
        <scheme val="minor"/>
      </rPr>
      <t xml:space="preserve">: Use the pick list to select the material type for each MH installed.
</t>
    </r>
    <r>
      <rPr>
        <u/>
        <sz val="9"/>
        <color theme="1"/>
        <rFont val="Calibri"/>
        <family val="2"/>
        <scheme val="minor"/>
      </rPr>
      <t># Installed</t>
    </r>
    <r>
      <rPr>
        <sz val="9"/>
        <color theme="1"/>
        <rFont val="Calibri"/>
        <family val="2"/>
        <scheme val="minor"/>
      </rPr>
      <t xml:space="preserve">: Enter the number of each type of MH installed.  </t>
    </r>
  </si>
  <si>
    <r>
      <t xml:space="preserve">Enter the requested project information in the fields to the left.  The entries must reflect the information provided on the record drawings, project plans, and(or) permitting submittals.  
The "Total Water System Construction Costs" must reflect the amount paid by the developer to the utility contractor to install the total system as shown on the project plans.  
Enter the Estimated Design Cost %, as a whole percentage, relative to the construction cost (typically 8-15%).
</t>
    </r>
    <r>
      <rPr>
        <b/>
        <sz val="9"/>
        <color theme="1"/>
        <rFont val="Calibri"/>
        <family val="2"/>
        <scheme val="minor"/>
      </rPr>
      <t>Do not make entries in the fields highlighted in blue</t>
    </r>
    <r>
      <rPr>
        <sz val="9"/>
        <color theme="1"/>
        <rFont val="Calibri"/>
        <family val="2"/>
        <scheme val="minor"/>
      </rPr>
      <t xml:space="preserve">. These fields are calculated and populate automatically. </t>
    </r>
  </si>
  <si>
    <t>Charleston Peninsula</t>
  </si>
  <si>
    <t>Daniels Island</t>
  </si>
  <si>
    <t xml:space="preserve">Hollywood </t>
  </si>
  <si>
    <t>Stono Ferry</t>
  </si>
  <si>
    <t>Cainhoy</t>
  </si>
  <si>
    <t>Electrical, Control Panel,  Generator, and SCADA System Cost:</t>
  </si>
  <si>
    <t>Fencing, Access, Security, Land, Landscaping, etc. Cost:</t>
  </si>
  <si>
    <t>Electrical, Control Panel, Generator, and SCADA System Cost:</t>
  </si>
  <si>
    <t>Hydrant Pick List</t>
  </si>
  <si>
    <t>Columbia</t>
  </si>
  <si>
    <t>Ludlow</t>
  </si>
  <si>
    <t>Darling</t>
  </si>
  <si>
    <t>AVK</t>
  </si>
  <si>
    <t>Other</t>
  </si>
  <si>
    <r>
      <t xml:space="preserve">Enter the information for each type of hydrant  removed as a part of this project.  Information must match the record drawing and(or) demolition plan. 
</t>
    </r>
    <r>
      <rPr>
        <u/>
        <sz val="9"/>
        <color theme="1"/>
        <rFont val="Calibri"/>
        <family val="2"/>
        <scheme val="minor"/>
      </rPr>
      <t>Type</t>
    </r>
    <r>
      <rPr>
        <sz val="9"/>
        <color theme="1"/>
        <rFont val="Calibri"/>
        <family val="2"/>
        <scheme val="minor"/>
      </rPr>
      <t xml:space="preserve">: Use pick list to choose hydrant type removed. 
</t>
    </r>
    <r>
      <rPr>
        <u/>
        <sz val="9"/>
        <color theme="1"/>
        <rFont val="Calibri"/>
        <family val="2"/>
        <scheme val="minor"/>
      </rPr>
      <t>Manufacturer</t>
    </r>
    <r>
      <rPr>
        <sz val="9"/>
        <color theme="1"/>
        <rFont val="Calibri"/>
        <family val="2"/>
        <scheme val="minor"/>
      </rPr>
      <t xml:space="preserve">: Use the pick list to select manufacturer of the hydrant type . 
</t>
    </r>
    <r>
      <rPr>
        <u/>
        <sz val="9"/>
        <color theme="1"/>
        <rFont val="Calibri"/>
        <family val="2"/>
        <scheme val="minor"/>
      </rPr>
      <t># Removed</t>
    </r>
    <r>
      <rPr>
        <sz val="9"/>
        <color theme="1"/>
        <rFont val="Calibri"/>
        <family val="2"/>
        <scheme val="minor"/>
      </rPr>
      <t>: Enter the total  of hydrants removed for each type listed.</t>
    </r>
  </si>
  <si>
    <t>Removed Hydrants</t>
  </si>
  <si>
    <t>Maintenance Agreeement Final Inspection Fee</t>
  </si>
  <si>
    <t>Maintenance Agreeement Final Inspection Fee Due:</t>
  </si>
  <si>
    <t>Cells highlighted in blue populate automatically</t>
  </si>
  <si>
    <t>The linear footage of mains must match the information provided on the Approved for Construction Design Drawings (for pre construction fee estimate) and (or) Approved Record Drawings (for post construction final fees).</t>
  </si>
  <si>
    <r>
      <t xml:space="preserve">Enter the requested project information in the fields to the left.  The entries must reflect the information provided on the record drawings, project plans, and(or) permitting submittals.
The "Sewer System Construction Costs" must reflect the amount paid by the developer to the utility contractor to install the total sewer system as shown on the project plans excluding the pump station construction costs. Those costs are captured in the WW PS Inventory Tab. 
Enter the Estimated Design Cost %, as a whole percentage, relative to the construction cost including PS design (typically 8-15%).
</t>
    </r>
    <r>
      <rPr>
        <b/>
        <sz val="9"/>
        <color theme="1"/>
        <rFont val="Calibri"/>
        <family val="2"/>
        <scheme val="minor"/>
      </rPr>
      <t>Do not make entries in the fields highlighted in blue.</t>
    </r>
    <r>
      <rPr>
        <sz val="9"/>
        <color theme="1"/>
        <rFont val="Calibri"/>
        <family val="2"/>
        <scheme val="minor"/>
      </rPr>
      <t xml:space="preserve"> These fields are calculated and populate automatically. </t>
    </r>
  </si>
  <si>
    <t xml:space="preserve"> The Maintenance Agreeement Final Inspection Fee rate is $0.70 per linear foot of water main in accordance with CWS Rates and Fees.</t>
  </si>
  <si>
    <t xml:space="preserve"> The Maintenance Agreeement Final Inspection Fee rate is $3.00 per linear foot of gravity main and $0.70 per linear foot of force main in accordance with CWS Rates and Fees.</t>
  </si>
  <si>
    <t>The following document is to be completed as part of the initial document package submittal in order to produce a quote for applicable construction project fees.  A finalized copy of this document with any updates to construction, design, total project costs, and (or) the asset inventory shall be submitted as a part of the closeout document package prior to the issuance of a Permit to Operate.  
The “Project Summary” page is to be filled out with all applicable information.  The “Total Water Project Cost” and “Total Wastewater Project Cost” values should represent final cost of the completed system based upon the best available information to the developer's engineer.
Each of the inventory sheets in this document should be filled out where applicable.  All pick lists reflect the available options based upon CWS minimum standards.  Any assets deviating from CWS minimum standards must be approved by the CWS Engineering and Construction department.
If any difficulties are encountered while completing this Asset Inventory Worksheet or if customization of the form is required to suit any non standard assets, please contact Sarah Moody (moodysh@charlestoncpw.com) or Melanie Spell (spellmm@charlestoncpw.com).</t>
  </si>
  <si>
    <t>Domestic</t>
  </si>
  <si>
    <t>Irrigation</t>
  </si>
  <si>
    <r>
      <t xml:space="preserve">Enter the associated information for each different type of service  installed for this project. Information must match the infromation provided in the record drawings.  
</t>
    </r>
    <r>
      <rPr>
        <u/>
        <sz val="9"/>
        <color theme="1"/>
        <rFont val="Calibri"/>
        <family val="2"/>
        <scheme val="minor"/>
      </rPr>
      <t>Diameter</t>
    </r>
    <r>
      <rPr>
        <sz val="9"/>
        <color theme="1"/>
        <rFont val="Calibri"/>
        <family val="2"/>
        <scheme val="minor"/>
      </rPr>
      <t xml:space="preserve">: Use the pick list to select the diameter for each different type of service installed.
</t>
    </r>
    <r>
      <rPr>
        <u/>
        <sz val="9"/>
        <color theme="1"/>
        <rFont val="Calibri"/>
        <family val="2"/>
        <scheme val="minor"/>
      </rPr>
      <t>Service Type</t>
    </r>
    <r>
      <rPr>
        <sz val="9"/>
        <color theme="1"/>
        <rFont val="Calibri"/>
        <family val="2"/>
        <scheme val="minor"/>
      </rPr>
      <t xml:space="preserve">: Use the pick list to select the service type.
</t>
    </r>
    <r>
      <rPr>
        <u/>
        <sz val="9"/>
        <color theme="1"/>
        <rFont val="Calibri"/>
        <family val="2"/>
        <scheme val="minor"/>
      </rPr>
      <t># of Services</t>
    </r>
    <r>
      <rPr>
        <sz val="9"/>
        <color theme="1"/>
        <rFont val="Calibri"/>
        <family val="2"/>
        <scheme val="minor"/>
      </rPr>
      <t xml:space="preserve">: Enter the total number of services installed  for each type and diameter.  </t>
    </r>
  </si>
  <si>
    <r>
      <rPr>
        <b/>
        <sz val="9"/>
        <color theme="1"/>
        <rFont val="Calibri"/>
        <family val="2"/>
        <scheme val="minor"/>
      </rPr>
      <t>Only complete this field if there is a second pump station on this project.</t>
    </r>
    <r>
      <rPr>
        <sz val="9"/>
        <color theme="1"/>
        <rFont val="Calibri"/>
        <family val="2"/>
        <scheme val="minor"/>
      </rPr>
      <t xml:space="preserve">  
Same as above. If more than two pump stations are constructed as a part of this project please contact Sarah Moody (moodysh@charlestoncpw.com) or Melanie Spell (spellmm@charlestoncpw.com) to request a customized Asset Inventory Worksheet.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</si>
</sst>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164" formatCode="&quot;$&quot;#,##0.00"/>
    <numFmt numFmtId="165" formatCode="????&quot;-&quot;????"/>
    <numFmt numFmtId="166" formatCode="???&quot;-&quot;???"/>
    <numFmt numFmtId="167" formatCode="?????&quot;-&quot;&quot;WS&quot;"/>
    <numFmt numFmtId="168" formatCode="?????&quot;-&quot;&quot;WW&quot;"/>
    <numFmt numFmtId="169" formatCode="????????"/>
    <numFmt numFmtId="170" formatCode="&quot;$&quot;#,##0"/>
    <numFmt numFmtId="171" formatCode="m/d/yy;@"/>
  </numFmts>
  <fonts count="13" x14ac:knownFonts="1">
    <font>
      <sz val="11"/>
      <color theme="1"/>
      <name val="Calibri"/>
      <family val="2"/>
      <scheme val="minor"/>
    </font>
    <font>
      <b/>
      <u/>
      <sz val="11"/>
      <color theme="1"/>
      <name val="Calibri"/>
      <family val="2"/>
      <scheme val="minor"/>
    </font>
    <font>
      <sz val="11"/>
      <color theme="1"/>
      <name val="Calibri"/>
      <family val="2"/>
      <scheme val="minor"/>
    </font>
    <font>
      <sz val="9"/>
      <color theme="1"/>
      <name val="Calibri"/>
      <family val="2"/>
      <scheme val="minor"/>
    </font>
    <font>
      <b/>
      <u/>
      <sz val="9"/>
      <color theme="1"/>
      <name val="Calibri"/>
      <family val="2"/>
      <scheme val="minor"/>
    </font>
    <font>
      <u/>
      <sz val="9"/>
      <color theme="1"/>
      <name val="Calibri"/>
      <family val="2"/>
      <scheme val="minor"/>
    </font>
    <font>
      <b/>
      <i/>
      <u/>
      <sz val="11"/>
      <color theme="1"/>
      <name val="Calibri"/>
      <family val="2"/>
      <scheme val="minor"/>
    </font>
    <font>
      <i/>
      <sz val="11"/>
      <color theme="1"/>
      <name val="Calibri"/>
      <family val="2"/>
      <scheme val="minor"/>
    </font>
    <font>
      <sz val="8"/>
      <color theme="1"/>
      <name val="Calibri"/>
      <family val="2"/>
      <scheme val="minor"/>
    </font>
    <font>
      <b/>
      <sz val="9"/>
      <color theme="1"/>
      <name val="Calibri"/>
      <family val="2"/>
      <scheme val="minor"/>
    </font>
    <font>
      <b/>
      <i/>
      <sz val="9"/>
      <color rgb="FFFF0000"/>
      <name val="Calibri"/>
      <family val="2"/>
      <scheme val="minor"/>
    </font>
    <font>
      <i/>
      <sz val="11"/>
      <name val="Calibri"/>
      <family val="2"/>
      <scheme val="minor"/>
    </font>
    <font>
      <i/>
      <sz val="9"/>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theme="4" tint="0.79998168889431442"/>
        <bgColor indexed="64"/>
      </patternFill>
    </fill>
  </fills>
  <borders count="15">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auto="1"/>
      </bottom>
      <diagonal/>
    </border>
  </borders>
  <cellStyleXfs count="2">
    <xf numFmtId="0" fontId="0" fillId="0" borderId="0"/>
    <xf numFmtId="44" fontId="2" fillId="0" borderId="0" applyFont="0" applyFill="0" applyBorder="0" applyAlignment="0" applyProtection="0"/>
  </cellStyleXfs>
  <cellXfs count="187">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1" xfId="0" applyFont="1" applyBorder="1" applyAlignment="1" applyProtection="1">
      <alignment horizontal="center" vertical="center"/>
      <protection locked="0"/>
    </xf>
    <xf numFmtId="0" fontId="3" fillId="0" borderId="0" xfId="0" applyFont="1" applyAlignment="1">
      <alignment horizontal="right" vertical="center"/>
    </xf>
    <xf numFmtId="164" fontId="3" fillId="0" borderId="1"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4" fillId="0" borderId="0" xfId="0" applyFont="1" applyAlignment="1">
      <alignment horizontal="center" vertical="center"/>
    </xf>
    <xf numFmtId="0" fontId="3" fillId="0" borderId="2" xfId="0" applyFont="1" applyBorder="1" applyAlignment="1" applyProtection="1">
      <alignment horizontal="center" vertical="center"/>
      <protection locked="0"/>
    </xf>
    <xf numFmtId="0" fontId="6" fillId="0" borderId="0" xfId="0" applyFont="1" applyAlignment="1">
      <alignment horizontal="right" vertical="center"/>
    </xf>
    <xf numFmtId="0" fontId="0" fillId="0" borderId="2" xfId="0" applyBorder="1" applyAlignment="1" applyProtection="1">
      <alignment vertical="center"/>
      <protection locked="0"/>
    </xf>
    <xf numFmtId="164" fontId="3" fillId="0" borderId="0" xfId="0" applyNumberFormat="1" applyFont="1" applyAlignment="1">
      <alignment horizontal="center" vertical="center"/>
    </xf>
    <xf numFmtId="164" fontId="3" fillId="0" borderId="1" xfId="0" applyNumberFormat="1" applyFont="1" applyBorder="1" applyAlignment="1">
      <alignment horizontal="center" vertical="center"/>
    </xf>
    <xf numFmtId="0" fontId="4" fillId="0" borderId="0" xfId="0" applyFont="1" applyAlignment="1">
      <alignment horizontal="right" vertical="center"/>
    </xf>
    <xf numFmtId="164" fontId="3" fillId="0" borderId="2"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1" xfId="0" applyFont="1" applyBorder="1" applyAlignment="1">
      <alignment horizontal="right" vertical="center"/>
    </xf>
    <xf numFmtId="0" fontId="3" fillId="0" borderId="2" xfId="0" applyFont="1" applyBorder="1" applyAlignment="1">
      <alignment horizontal="right" vertical="center"/>
    </xf>
    <xf numFmtId="164" fontId="3" fillId="0" borderId="2" xfId="1" applyNumberFormat="1" applyFont="1" applyBorder="1" applyAlignment="1" applyProtection="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3" xfId="0" applyBorder="1" applyAlignment="1">
      <alignment horizontal="center" vertical="center"/>
    </xf>
    <xf numFmtId="164" fontId="3" fillId="0" borderId="0" xfId="1" applyNumberFormat="1" applyFont="1" applyBorder="1" applyAlignment="1" applyProtection="1">
      <alignment horizontal="left" vertical="top"/>
    </xf>
    <xf numFmtId="0" fontId="1" fillId="2" borderId="4" xfId="0" applyFont="1" applyFill="1" applyBorder="1" applyAlignment="1">
      <alignment horizontal="center" vertical="center"/>
    </xf>
    <xf numFmtId="0" fontId="0" fillId="0" borderId="4" xfId="0" applyBorder="1" applyAlignment="1">
      <alignment horizontal="center" vertical="center"/>
    </xf>
    <xf numFmtId="0" fontId="1" fillId="0" borderId="4" xfId="0" applyFont="1" applyBorder="1" applyAlignment="1">
      <alignment horizontal="center" vertical="center"/>
    </xf>
    <xf numFmtId="0" fontId="1" fillId="3" borderId="4" xfId="0" applyFont="1" applyFill="1" applyBorder="1" applyAlignment="1">
      <alignment horizontal="center" vertical="center"/>
    </xf>
    <xf numFmtId="0" fontId="3" fillId="0" borderId="2" xfId="0" applyFont="1" applyBorder="1" applyAlignment="1">
      <alignment horizontal="center" vertical="center"/>
    </xf>
    <xf numFmtId="165" fontId="3" fillId="0" borderId="1" xfId="0" applyNumberFormat="1" applyFont="1" applyBorder="1" applyAlignment="1">
      <alignment horizontal="center" vertical="center"/>
    </xf>
    <xf numFmtId="166"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14" fontId="3" fillId="0" borderId="2" xfId="0" applyNumberFormat="1" applyFont="1" applyBorder="1" applyAlignment="1" applyProtection="1">
      <alignment horizontal="center" vertical="center"/>
      <protection locked="0"/>
    </xf>
    <xf numFmtId="164" fontId="3" fillId="0" borderId="2" xfId="0" applyNumberFormat="1" applyFont="1" applyBorder="1" applyAlignment="1">
      <alignment horizontal="center" vertical="center"/>
    </xf>
    <xf numFmtId="164" fontId="3" fillId="0" borderId="1" xfId="0" applyNumberFormat="1" applyFont="1" applyBorder="1" applyAlignment="1">
      <alignment horizontal="center" vertical="top"/>
    </xf>
    <xf numFmtId="164" fontId="3" fillId="0" borderId="2" xfId="0" applyNumberFormat="1" applyFont="1" applyBorder="1" applyAlignment="1">
      <alignment horizontal="center" vertical="top"/>
    </xf>
    <xf numFmtId="0" fontId="3" fillId="0" borderId="0" xfId="0" applyFont="1" applyAlignment="1">
      <alignment horizontal="left" vertical="top"/>
    </xf>
    <xf numFmtId="0" fontId="0" fillId="0" borderId="0" xfId="0" applyAlignment="1">
      <alignment horizontal="left" vertical="top"/>
    </xf>
    <xf numFmtId="167" fontId="3" fillId="0" borderId="2" xfId="0" applyNumberFormat="1"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164" fontId="3" fillId="0" borderId="0" xfId="0" applyNumberFormat="1" applyFont="1" applyAlignment="1">
      <alignment vertical="center"/>
    </xf>
    <xf numFmtId="0" fontId="9"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vertical="top" wrapText="1"/>
    </xf>
    <xf numFmtId="0" fontId="5" fillId="0" borderId="0" xfId="0" applyFont="1" applyAlignment="1">
      <alignment horizontal="left" vertical="center"/>
    </xf>
    <xf numFmtId="164" fontId="3" fillId="0" borderId="0" xfId="0" applyNumberFormat="1" applyFont="1" applyAlignment="1">
      <alignment horizontal="left" vertical="center"/>
    </xf>
    <xf numFmtId="0" fontId="1" fillId="0" borderId="0" xfId="0" applyFont="1" applyAlignment="1">
      <alignment horizontal="left" vertical="center"/>
    </xf>
    <xf numFmtId="164" fontId="0" fillId="0" borderId="0" xfId="0" applyNumberFormat="1" applyAlignment="1">
      <alignment vertical="center"/>
    </xf>
    <xf numFmtId="0" fontId="7"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7" fontId="3" fillId="0" borderId="2" xfId="1" applyNumberFormat="1" applyFont="1" applyBorder="1" applyAlignment="1" applyProtection="1">
      <alignment vertical="center" readingOrder="1"/>
    </xf>
    <xf numFmtId="166" fontId="3" fillId="0" borderId="0" xfId="0" applyNumberFormat="1" applyFont="1" applyAlignment="1">
      <alignment vertical="center"/>
    </xf>
    <xf numFmtId="168" fontId="0" fillId="0" borderId="0" xfId="0" applyNumberFormat="1" applyAlignment="1">
      <alignment vertical="center"/>
    </xf>
    <xf numFmtId="0" fontId="0" fillId="0" borderId="0" xfId="0" applyAlignment="1">
      <alignment vertical="center" readingOrder="1"/>
    </xf>
    <xf numFmtId="164" fontId="3" fillId="0" borderId="0" xfId="0" applyNumberFormat="1" applyFont="1" applyAlignment="1">
      <alignment horizontal="left" vertical="top"/>
    </xf>
    <xf numFmtId="0" fontId="8" fillId="0" borderId="0" xfId="0" applyFont="1" applyAlignment="1">
      <alignment horizontal="right" vertical="center"/>
    </xf>
    <xf numFmtId="164" fontId="8" fillId="0" borderId="0" xfId="0" applyNumberFormat="1" applyFont="1" applyAlignment="1">
      <alignment horizontal="center" vertical="center"/>
    </xf>
    <xf numFmtId="164" fontId="3" fillId="0" borderId="3" xfId="0" applyNumberFormat="1" applyFont="1" applyBorder="1" applyAlignment="1">
      <alignment horizontal="center" vertical="center"/>
    </xf>
    <xf numFmtId="0" fontId="0" fillId="0" borderId="3" xfId="0" applyBorder="1" applyAlignment="1">
      <alignment vertical="center"/>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protection locked="0"/>
    </xf>
    <xf numFmtId="0" fontId="3" fillId="0" borderId="3" xfId="0" applyFont="1" applyBorder="1" applyAlignment="1">
      <alignment horizontal="center" vertical="center"/>
    </xf>
    <xf numFmtId="0" fontId="5" fillId="0" borderId="0" xfId="0" applyFont="1" applyAlignment="1">
      <alignment horizontal="center" vertical="center" wrapText="1"/>
    </xf>
    <xf numFmtId="0" fontId="3" fillId="0" borderId="2" xfId="0" applyFont="1" applyBorder="1" applyAlignment="1" applyProtection="1">
      <alignment horizontal="left" vertical="center" wrapText="1"/>
      <protection locked="0"/>
    </xf>
    <xf numFmtId="169" fontId="3" fillId="0" borderId="2" xfId="0" applyNumberFormat="1" applyFont="1" applyBorder="1" applyAlignment="1" applyProtection="1">
      <alignment horizontal="left" vertical="center" wrapText="1"/>
      <protection locked="0"/>
    </xf>
    <xf numFmtId="166" fontId="3" fillId="0" borderId="2" xfId="0" applyNumberFormat="1" applyFont="1" applyBorder="1" applyAlignment="1" applyProtection="1">
      <alignment horizontal="left" vertical="center" wrapText="1"/>
      <protection locked="0"/>
    </xf>
    <xf numFmtId="167" fontId="3" fillId="0" borderId="2" xfId="0" applyNumberFormat="1" applyFont="1" applyBorder="1" applyAlignment="1" applyProtection="1">
      <alignment horizontal="left" vertical="center" wrapText="1"/>
      <protection locked="0"/>
    </xf>
    <xf numFmtId="170" fontId="3" fillId="0" borderId="2" xfId="0" applyNumberFormat="1" applyFont="1" applyBorder="1" applyAlignment="1" applyProtection="1">
      <alignment horizontal="right" vertical="center" wrapText="1"/>
      <protection locked="0"/>
    </xf>
    <xf numFmtId="0" fontId="3" fillId="0" borderId="1" xfId="0" applyFont="1" applyBorder="1" applyAlignment="1" applyProtection="1">
      <alignment horizontal="left" vertical="center" wrapText="1"/>
      <protection locked="0"/>
    </xf>
    <xf numFmtId="0" fontId="5" fillId="0" borderId="11"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169" fontId="3" fillId="0" borderId="2" xfId="0" applyNumberFormat="1" applyFont="1" applyBorder="1" applyAlignment="1" applyProtection="1">
      <alignment horizontal="left" vertical="center"/>
      <protection locked="0"/>
    </xf>
    <xf numFmtId="166" fontId="3" fillId="0" borderId="2" xfId="0" applyNumberFormat="1" applyFont="1" applyBorder="1" applyAlignment="1" applyProtection="1">
      <alignment horizontal="left" vertical="center"/>
      <protection locked="0"/>
    </xf>
    <xf numFmtId="168" fontId="3" fillId="0" borderId="2" xfId="0" applyNumberFormat="1" applyFont="1" applyBorder="1" applyAlignment="1" applyProtection="1">
      <alignment horizontal="left" vertical="center"/>
      <protection locked="0"/>
    </xf>
    <xf numFmtId="164" fontId="3" fillId="0" borderId="1" xfId="0" applyNumberFormat="1" applyFont="1" applyBorder="1" applyAlignment="1" applyProtection="1">
      <alignment horizontal="right" vertical="center"/>
      <protection locked="0"/>
    </xf>
    <xf numFmtId="0" fontId="0" fillId="0" borderId="0" xfId="0" applyAlignment="1">
      <alignment horizontal="right" vertical="center"/>
    </xf>
    <xf numFmtId="9" fontId="3" fillId="0" borderId="2" xfId="0" applyNumberFormat="1" applyFont="1" applyBorder="1" applyAlignment="1" applyProtection="1">
      <alignment horizontal="right" vertical="center" wrapText="1"/>
      <protection locked="0"/>
    </xf>
    <xf numFmtId="170" fontId="3" fillId="0" borderId="2" xfId="0" applyNumberFormat="1" applyFont="1" applyBorder="1" applyAlignment="1" applyProtection="1">
      <alignment horizontal="right" vertical="center"/>
      <protection locked="0"/>
    </xf>
    <xf numFmtId="0" fontId="3" fillId="0" borderId="1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168" fontId="3" fillId="0" borderId="2" xfId="0" applyNumberFormat="1" applyFont="1" applyBorder="1" applyAlignment="1">
      <alignment horizontal="center" vertical="center"/>
    </xf>
    <xf numFmtId="171" fontId="3" fillId="0" borderId="1" xfId="0" applyNumberFormat="1" applyFont="1" applyBorder="1" applyAlignment="1" applyProtection="1">
      <alignment horizontal="center" vertical="center"/>
      <protection locked="0"/>
    </xf>
    <xf numFmtId="0" fontId="3" fillId="4" borderId="1" xfId="0" applyFont="1" applyFill="1" applyBorder="1" applyAlignment="1">
      <alignment horizontal="center" vertical="center"/>
    </xf>
    <xf numFmtId="1" fontId="3"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164" fontId="9" fillId="4" borderId="1" xfId="0" applyNumberFormat="1" applyFont="1" applyFill="1" applyBorder="1" applyAlignment="1">
      <alignment horizontal="center" vertical="center"/>
    </xf>
    <xf numFmtId="0" fontId="3" fillId="4" borderId="2" xfId="0" applyFont="1" applyFill="1" applyBorder="1" applyAlignment="1">
      <alignment horizontal="center" vertical="center"/>
    </xf>
    <xf numFmtId="164" fontId="3" fillId="4" borderId="1" xfId="0" applyNumberFormat="1" applyFont="1" applyFill="1" applyBorder="1" applyAlignment="1">
      <alignment horizontal="center" vertical="top"/>
    </xf>
    <xf numFmtId="164" fontId="9" fillId="4" borderId="2" xfId="0" applyNumberFormat="1" applyFont="1" applyFill="1" applyBorder="1" applyAlignment="1">
      <alignment horizontal="center" vertical="top"/>
    </xf>
    <xf numFmtId="170" fontId="3" fillId="4" borderId="2" xfId="0" applyNumberFormat="1" applyFont="1" applyFill="1" applyBorder="1" applyAlignment="1">
      <alignment horizontal="right" vertical="center"/>
    </xf>
    <xf numFmtId="170" fontId="3" fillId="4" borderId="2" xfId="0" applyNumberFormat="1" applyFont="1" applyFill="1" applyBorder="1" applyAlignment="1">
      <alignment horizontal="right" vertical="center" wrapText="1"/>
    </xf>
    <xf numFmtId="164" fontId="3" fillId="4" borderId="1" xfId="0" applyNumberFormat="1" applyFont="1" applyFill="1" applyBorder="1" applyAlignment="1">
      <alignment horizontal="right" vertic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1" fillId="0" borderId="0" xfId="0" applyFont="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12" fillId="0" borderId="0" xfId="0" applyFont="1" applyAlignment="1">
      <alignment horizontal="left" vertical="top" wrapText="1"/>
    </xf>
    <xf numFmtId="0" fontId="0" fillId="0" borderId="3" xfId="0" applyBorder="1" applyAlignment="1">
      <alignment horizontal="center" vertical="center"/>
    </xf>
    <xf numFmtId="0" fontId="10" fillId="0" borderId="0" xfId="0" applyFont="1" applyAlignment="1">
      <alignment horizontal="center" vertical="center"/>
    </xf>
    <xf numFmtId="0" fontId="1" fillId="0" borderId="0" xfId="0" applyFont="1" applyAlignment="1">
      <alignment horizontal="center" vertical="center"/>
    </xf>
    <xf numFmtId="0" fontId="10" fillId="0" borderId="0" xfId="0" applyFont="1" applyAlignment="1">
      <alignment horizontal="center" vertical="center" wrapText="1"/>
    </xf>
    <xf numFmtId="0" fontId="1" fillId="2" borderId="0" xfId="0" applyFont="1" applyFill="1" applyAlignment="1">
      <alignment horizontal="center"/>
    </xf>
    <xf numFmtId="0" fontId="0" fillId="0" borderId="3" xfId="0" applyBorder="1" applyAlignment="1">
      <alignment vertical="center"/>
    </xf>
    <xf numFmtId="0" fontId="0" fillId="0" borderId="0" xfId="0" applyAlignment="1">
      <alignmen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vertical="center"/>
    </xf>
    <xf numFmtId="49" fontId="3"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164" fontId="3" fillId="0" borderId="5" xfId="0" applyNumberFormat="1" applyFont="1" applyBorder="1" applyAlignment="1">
      <alignment horizontal="left" vertical="center" wrapText="1"/>
    </xf>
    <xf numFmtId="164" fontId="3" fillId="0" borderId="3" xfId="0" applyNumberFormat="1" applyFont="1" applyBorder="1" applyAlignment="1">
      <alignment horizontal="left" vertical="center" wrapText="1"/>
    </xf>
    <xf numFmtId="164" fontId="3" fillId="0" borderId="6" xfId="0" applyNumberFormat="1" applyFont="1" applyBorder="1" applyAlignment="1">
      <alignment horizontal="left" vertical="center" wrapText="1"/>
    </xf>
    <xf numFmtId="164" fontId="3" fillId="0" borderId="7" xfId="0" applyNumberFormat="1" applyFont="1" applyBorder="1" applyAlignment="1">
      <alignment horizontal="left" vertical="center" wrapText="1"/>
    </xf>
    <xf numFmtId="164" fontId="3" fillId="0" borderId="0" xfId="0" applyNumberFormat="1" applyFont="1" applyAlignment="1">
      <alignment horizontal="left" vertical="center" wrapText="1"/>
    </xf>
    <xf numFmtId="164" fontId="3" fillId="0" borderId="8" xfId="0" applyNumberFormat="1" applyFont="1" applyBorder="1" applyAlignment="1">
      <alignment horizontal="left" vertical="center" wrapText="1"/>
    </xf>
    <xf numFmtId="164" fontId="3" fillId="0" borderId="9" xfId="0" applyNumberFormat="1" applyFont="1" applyBorder="1" applyAlignment="1">
      <alignment horizontal="left" vertical="center" wrapText="1"/>
    </xf>
    <xf numFmtId="164" fontId="3" fillId="0" borderId="1" xfId="0" applyNumberFormat="1" applyFont="1" applyBorder="1" applyAlignment="1">
      <alignment horizontal="left" vertical="center" wrapText="1"/>
    </xf>
    <xf numFmtId="164" fontId="3" fillId="0" borderId="10" xfId="0" applyNumberFormat="1" applyFont="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164" fontId="3" fillId="0" borderId="3" xfId="0" applyNumberFormat="1" applyFont="1" applyBorder="1" applyAlignment="1">
      <alignment horizontal="left" vertical="center"/>
    </xf>
    <xf numFmtId="164" fontId="3" fillId="0" borderId="6" xfId="0" applyNumberFormat="1" applyFont="1" applyBorder="1" applyAlignment="1">
      <alignment horizontal="left" vertical="center"/>
    </xf>
    <xf numFmtId="164" fontId="3" fillId="0" borderId="7" xfId="0" applyNumberFormat="1" applyFont="1" applyBorder="1" applyAlignment="1">
      <alignment horizontal="left" vertical="center"/>
    </xf>
    <xf numFmtId="164" fontId="3" fillId="0" borderId="0" xfId="0" applyNumberFormat="1" applyFont="1" applyAlignment="1">
      <alignment horizontal="left" vertical="center"/>
    </xf>
    <xf numFmtId="164" fontId="3" fillId="0" borderId="8" xfId="0" applyNumberFormat="1" applyFont="1" applyBorder="1" applyAlignment="1">
      <alignment horizontal="left" vertical="center"/>
    </xf>
    <xf numFmtId="164" fontId="3" fillId="0" borderId="9" xfId="0" applyNumberFormat="1" applyFont="1" applyBorder="1" applyAlignment="1">
      <alignment horizontal="left" vertical="center"/>
    </xf>
    <xf numFmtId="164" fontId="3" fillId="0" borderId="1" xfId="0" applyNumberFormat="1" applyFont="1" applyBorder="1" applyAlignment="1">
      <alignment horizontal="left" vertical="center"/>
    </xf>
    <xf numFmtId="164" fontId="3" fillId="0" borderId="10" xfId="0" applyNumberFormat="1" applyFont="1" applyBorder="1" applyAlignment="1">
      <alignment horizontal="left" vertical="center"/>
    </xf>
    <xf numFmtId="0" fontId="3" fillId="0" borderId="11" xfId="0" applyFont="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 fillId="0" borderId="3"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7" fontId="3" fillId="0" borderId="2" xfId="1" applyNumberFormat="1" applyFont="1" applyBorder="1" applyAlignment="1" applyProtection="1">
      <alignment horizontal="center" vertical="center" readingOrder="1"/>
      <protection locked="0"/>
    </xf>
    <xf numFmtId="166" fontId="3" fillId="0" borderId="2" xfId="0" applyNumberFormat="1" applyFont="1" applyBorder="1" applyAlignment="1">
      <alignment horizontal="center" vertical="center"/>
    </xf>
    <xf numFmtId="165" fontId="3" fillId="0" borderId="1" xfId="0" applyNumberFormat="1" applyFont="1" applyBorder="1" applyAlignment="1">
      <alignment horizontal="center" vertical="center"/>
    </xf>
    <xf numFmtId="168" fontId="3" fillId="0" borderId="2" xfId="0" applyNumberFormat="1" applyFont="1" applyBorder="1" applyAlignment="1">
      <alignment horizontal="center" vertical="center"/>
    </xf>
    <xf numFmtId="168" fontId="0" fillId="0" borderId="2" xfId="0" applyNumberFormat="1" applyBorder="1" applyAlignment="1">
      <alignment horizontal="center" vertical="center"/>
    </xf>
    <xf numFmtId="7" fontId="3" fillId="0" borderId="2" xfId="1" applyNumberFormat="1" applyFont="1" applyBorder="1" applyAlignment="1" applyProtection="1">
      <alignment horizontal="center" vertical="center" readingOrder="1"/>
    </xf>
    <xf numFmtId="0" fontId="0" fillId="0" borderId="2" xfId="0" applyBorder="1" applyAlignment="1">
      <alignment horizontal="center" vertical="center" readingOrder="1"/>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0" fillId="0" borderId="2" xfId="0" applyBorder="1" applyAlignment="1">
      <alignment horizontal="center" vertical="center"/>
    </xf>
    <xf numFmtId="0" fontId="6" fillId="0" borderId="0" xfId="0" applyFont="1" applyAlignment="1">
      <alignment horizontal="right" vertical="center"/>
    </xf>
  </cellXfs>
  <cellStyles count="2">
    <cellStyle name="Currency" xfId="1" builtinId="4"/>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upriester/AppData/Local/Microsoft/Windows/INetCache/Content.Outlook/7JKF4SJX/Oakfield%20Ph%20%202A%20Asset%20Inventory%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Summary"/>
      <sheetName val="Construction Fee Sheet"/>
      <sheetName val="Water System Inventory"/>
      <sheetName val="WW Gravity System Inventory"/>
      <sheetName val="WW Force Main System Inventory"/>
      <sheetName val="WW Pump Station Inventory"/>
      <sheetName val="All PS Components"/>
      <sheetName val="Pick Lists"/>
    </sheetNames>
    <sheetDataSet>
      <sheetData sheetId="0"/>
      <sheetData sheetId="1"/>
      <sheetData sheetId="2"/>
      <sheetData sheetId="3"/>
      <sheetData sheetId="4"/>
      <sheetData sheetId="5"/>
      <sheetData sheetId="6"/>
      <sheetData sheetId="7">
        <row r="3">
          <cell r="A3" t="str">
            <v>Gate</v>
          </cell>
          <cell r="B3" t="str">
            <v>DIP</v>
          </cell>
          <cell r="C3">
            <v>4</v>
          </cell>
          <cell r="D3">
            <v>0.75</v>
          </cell>
        </row>
        <row r="4">
          <cell r="A4" t="str">
            <v>Butterfly</v>
          </cell>
          <cell r="B4" t="str">
            <v>HDPE</v>
          </cell>
          <cell r="C4">
            <v>6</v>
          </cell>
          <cell r="D4">
            <v>1</v>
          </cell>
        </row>
        <row r="5">
          <cell r="A5" t="str">
            <v>ARV</v>
          </cell>
          <cell r="B5" t="str">
            <v>PVC</v>
          </cell>
          <cell r="C5">
            <v>8</v>
          </cell>
          <cell r="D5">
            <v>1.25</v>
          </cell>
        </row>
        <row r="6">
          <cell r="A6" t="str">
            <v>Blow-off</v>
          </cell>
          <cell r="C6">
            <v>10</v>
          </cell>
          <cell r="D6">
            <v>1.5</v>
          </cell>
        </row>
        <row r="7">
          <cell r="C7">
            <v>12</v>
          </cell>
          <cell r="D7">
            <v>2</v>
          </cell>
        </row>
        <row r="8">
          <cell r="B8" t="str">
            <v>Copper</v>
          </cell>
          <cell r="C8">
            <v>14</v>
          </cell>
          <cell r="D8">
            <v>3</v>
          </cell>
        </row>
        <row r="9">
          <cell r="B9" t="str">
            <v>DIP</v>
          </cell>
          <cell r="C9">
            <v>16</v>
          </cell>
          <cell r="D9">
            <v>4</v>
          </cell>
        </row>
        <row r="10">
          <cell r="C10">
            <v>18</v>
          </cell>
          <cell r="D10">
            <v>6</v>
          </cell>
        </row>
        <row r="11">
          <cell r="A11" t="str">
            <v>2-way</v>
          </cell>
          <cell r="C11">
            <v>20</v>
          </cell>
          <cell r="D11">
            <v>8</v>
          </cell>
        </row>
        <row r="12">
          <cell r="A12" t="str">
            <v>3-way</v>
          </cell>
          <cell r="C12">
            <v>24</v>
          </cell>
          <cell r="D12">
            <v>10</v>
          </cell>
        </row>
        <row r="13">
          <cell r="C13">
            <v>30</v>
          </cell>
        </row>
        <row r="14">
          <cell r="C14">
            <v>36</v>
          </cell>
        </row>
        <row r="15">
          <cell r="C15">
            <v>40</v>
          </cell>
        </row>
        <row r="16">
          <cell r="C16">
            <v>42</v>
          </cell>
        </row>
        <row r="17">
          <cell r="C17">
            <v>48</v>
          </cell>
        </row>
        <row r="36">
          <cell r="C36">
            <v>8</v>
          </cell>
          <cell r="D36">
            <v>4</v>
          </cell>
        </row>
        <row r="37">
          <cell r="A37" t="str">
            <v>PVC</v>
          </cell>
          <cell r="B37" t="str">
            <v>ARV</v>
          </cell>
          <cell r="C37">
            <v>10</v>
          </cell>
          <cell r="D37">
            <v>6</v>
          </cell>
        </row>
        <row r="38">
          <cell r="A38" t="str">
            <v>DIP</v>
          </cell>
          <cell r="B38" t="str">
            <v>Cushioned Swing Check</v>
          </cell>
          <cell r="C38">
            <v>12</v>
          </cell>
        </row>
        <row r="39">
          <cell r="A39" t="str">
            <v>HDPE</v>
          </cell>
          <cell r="B39" t="str">
            <v>Ball Check</v>
          </cell>
          <cell r="C39">
            <v>14</v>
          </cell>
        </row>
        <row r="40">
          <cell r="B40" t="str">
            <v>Plug</v>
          </cell>
          <cell r="C40">
            <v>15</v>
          </cell>
          <cell r="D40">
            <v>2</v>
          </cell>
        </row>
        <row r="41">
          <cell r="C41">
            <v>16</v>
          </cell>
          <cell r="D41">
            <v>2.5</v>
          </cell>
        </row>
        <row r="42">
          <cell r="C42">
            <v>18</v>
          </cell>
          <cell r="D42">
            <v>3</v>
          </cell>
        </row>
        <row r="43">
          <cell r="B43">
            <v>4</v>
          </cell>
          <cell r="C43">
            <v>20</v>
          </cell>
          <cell r="D43">
            <v>4</v>
          </cell>
        </row>
        <row r="44">
          <cell r="B44">
            <v>5</v>
          </cell>
          <cell r="C44">
            <v>21</v>
          </cell>
          <cell r="D44">
            <v>6</v>
          </cell>
        </row>
        <row r="45">
          <cell r="B45">
            <v>6</v>
          </cell>
          <cell r="C45">
            <v>22</v>
          </cell>
          <cell r="D45">
            <v>8</v>
          </cell>
        </row>
        <row r="46">
          <cell r="B46">
            <v>7</v>
          </cell>
          <cell r="C46">
            <v>24</v>
          </cell>
          <cell r="D46">
            <v>10</v>
          </cell>
        </row>
        <row r="47">
          <cell r="B47">
            <v>8</v>
          </cell>
          <cell r="C47">
            <v>27</v>
          </cell>
          <cell r="D47">
            <v>12</v>
          </cell>
        </row>
        <row r="48">
          <cell r="C48">
            <v>30</v>
          </cell>
          <cell r="D48">
            <v>14</v>
          </cell>
        </row>
        <row r="49">
          <cell r="C49">
            <v>33</v>
          </cell>
          <cell r="D49">
            <v>15</v>
          </cell>
        </row>
        <row r="50">
          <cell r="C50">
            <v>36</v>
          </cell>
          <cell r="D50">
            <v>16</v>
          </cell>
        </row>
        <row r="51">
          <cell r="C51">
            <v>42</v>
          </cell>
          <cell r="D51">
            <v>18</v>
          </cell>
        </row>
        <row r="52">
          <cell r="D52">
            <v>20</v>
          </cell>
        </row>
        <row r="53">
          <cell r="D53">
            <v>21</v>
          </cell>
        </row>
        <row r="54">
          <cell r="D54">
            <v>22</v>
          </cell>
        </row>
        <row r="55">
          <cell r="B55" t="str">
            <v>0' - 6'</v>
          </cell>
          <cell r="D55">
            <v>24</v>
          </cell>
        </row>
        <row r="56">
          <cell r="B56" t="str">
            <v>6' - 8'</v>
          </cell>
          <cell r="D56">
            <v>27</v>
          </cell>
        </row>
        <row r="57">
          <cell r="B57" t="str">
            <v>8' - 10'</v>
          </cell>
          <cell r="D57">
            <v>30</v>
          </cell>
        </row>
        <row r="58">
          <cell r="B58" t="str">
            <v>10' - 12'</v>
          </cell>
          <cell r="D58">
            <v>36</v>
          </cell>
        </row>
        <row r="59">
          <cell r="B59" t="str">
            <v>12' - 14'</v>
          </cell>
        </row>
        <row r="60">
          <cell r="B60" t="str">
            <v>14' - 16'</v>
          </cell>
        </row>
        <row r="61">
          <cell r="B61" t="str">
            <v>16' - 18'</v>
          </cell>
        </row>
        <row r="62">
          <cell r="B62" t="str">
            <v>18' - 20'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88"/>
  <sheetViews>
    <sheetView tabSelected="1" view="pageLayout" zoomScaleNormal="85" workbookViewId="0">
      <selection activeCell="A42" sqref="A42:A43"/>
    </sheetView>
  </sheetViews>
  <sheetFormatPr defaultColWidth="9.1796875" defaultRowHeight="14.5" x14ac:dyDescent="0.35"/>
  <cols>
    <col min="1" max="1" width="36.453125" style="2" customWidth="1"/>
    <col min="2" max="2" width="29.81640625" style="2" customWidth="1"/>
    <col min="3" max="3" width="38.81640625" style="2" customWidth="1"/>
    <col min="4" max="4" width="18.81640625" style="2" customWidth="1"/>
    <col min="5" max="5" width="20.453125" style="2" customWidth="1"/>
    <col min="6" max="6" width="16.26953125" style="2" customWidth="1"/>
    <col min="7" max="7" width="28.26953125" style="2" customWidth="1"/>
    <col min="8" max="8" width="27.81640625" style="2" customWidth="1"/>
    <col min="9" max="9" width="23.7265625" style="2" customWidth="1"/>
    <col min="10" max="10" width="20.453125" style="2" customWidth="1"/>
    <col min="11" max="11" width="25.1796875" style="2" customWidth="1"/>
    <col min="12" max="12" width="23.7265625" style="2" customWidth="1"/>
    <col min="13" max="13" width="18.81640625" style="2" customWidth="1"/>
    <col min="14" max="14" width="27" style="2" customWidth="1"/>
    <col min="15" max="15" width="24.81640625" style="2" customWidth="1"/>
    <col min="16" max="16" width="24.26953125" style="2" customWidth="1"/>
    <col min="17" max="17" width="24.453125" style="2" customWidth="1"/>
    <col min="18" max="16384" width="9.1796875" style="2"/>
  </cols>
  <sheetData>
    <row r="1" spans="1:6" x14ac:dyDescent="0.35">
      <c r="A1" s="102"/>
      <c r="B1" s="102"/>
      <c r="D1" s="3"/>
      <c r="E1" s="3"/>
      <c r="F1" s="3"/>
    </row>
    <row r="2" spans="1:6" x14ac:dyDescent="0.35">
      <c r="A2" s="103" t="s">
        <v>135</v>
      </c>
      <c r="B2" s="103"/>
      <c r="C2" s="103"/>
    </row>
    <row r="3" spans="1:6" x14ac:dyDescent="0.35">
      <c r="A3" s="103"/>
      <c r="B3" s="103"/>
      <c r="C3" s="103"/>
    </row>
    <row r="4" spans="1:6" x14ac:dyDescent="0.35">
      <c r="A4" s="20" t="s">
        <v>38</v>
      </c>
      <c r="B4" s="77"/>
      <c r="C4" s="76" t="s">
        <v>215</v>
      </c>
    </row>
    <row r="5" spans="1:6" x14ac:dyDescent="0.35">
      <c r="A5" s="20" t="s">
        <v>132</v>
      </c>
      <c r="B5" s="75"/>
      <c r="C5" s="105" t="s">
        <v>219</v>
      </c>
    </row>
    <row r="6" spans="1:6" ht="15" customHeight="1" x14ac:dyDescent="0.35">
      <c r="A6" s="20" t="s">
        <v>189</v>
      </c>
      <c r="B6" s="70"/>
      <c r="C6" s="105"/>
    </row>
    <row r="7" spans="1:6" ht="15" customHeight="1" x14ac:dyDescent="0.35">
      <c r="A7" s="20" t="s">
        <v>98</v>
      </c>
      <c r="B7" s="70"/>
      <c r="C7" s="105"/>
    </row>
    <row r="8" spans="1:6" x14ac:dyDescent="0.35">
      <c r="A8" s="20" t="s">
        <v>39</v>
      </c>
      <c r="B8" s="71"/>
      <c r="C8" s="105"/>
    </row>
    <row r="9" spans="1:6" x14ac:dyDescent="0.35">
      <c r="A9" s="20" t="s">
        <v>162</v>
      </c>
      <c r="B9" s="72"/>
      <c r="C9" s="105"/>
    </row>
    <row r="10" spans="1:6" x14ac:dyDescent="0.35">
      <c r="A10" s="7" t="s">
        <v>41</v>
      </c>
      <c r="B10" s="73"/>
      <c r="C10" s="105"/>
    </row>
    <row r="11" spans="1:6" x14ac:dyDescent="0.35">
      <c r="A11" s="21" t="s">
        <v>143</v>
      </c>
      <c r="B11" s="70"/>
      <c r="C11" s="105"/>
    </row>
    <row r="12" spans="1:6" x14ac:dyDescent="0.35">
      <c r="A12" s="21" t="s">
        <v>209</v>
      </c>
      <c r="B12" s="84"/>
      <c r="C12" s="105"/>
    </row>
    <row r="13" spans="1:6" x14ac:dyDescent="0.35">
      <c r="A13" s="21" t="s">
        <v>186</v>
      </c>
      <c r="B13" s="85"/>
      <c r="C13" s="105"/>
    </row>
    <row r="14" spans="1:6" x14ac:dyDescent="0.35">
      <c r="A14" s="21" t="s">
        <v>208</v>
      </c>
      <c r="B14" s="97">
        <f>B12*B13</f>
        <v>0</v>
      </c>
      <c r="C14" s="105"/>
    </row>
    <row r="15" spans="1:6" ht="24" customHeight="1" x14ac:dyDescent="0.35">
      <c r="A15" s="21" t="s">
        <v>137</v>
      </c>
      <c r="B15" s="97">
        <f>SUM(B13:B14)</f>
        <v>0</v>
      </c>
      <c r="C15" s="106"/>
      <c r="D15" s="4"/>
      <c r="E15" s="4"/>
      <c r="F15" s="4"/>
    </row>
    <row r="16" spans="1:6" x14ac:dyDescent="0.35">
      <c r="A16" s="102"/>
      <c r="B16" s="102"/>
      <c r="C16" s="102"/>
    </row>
    <row r="17" spans="1:6" x14ac:dyDescent="0.35">
      <c r="A17" s="104" t="s">
        <v>136</v>
      </c>
      <c r="B17" s="104"/>
      <c r="C17" s="104"/>
    </row>
    <row r="18" spans="1:6" x14ac:dyDescent="0.35">
      <c r="A18" s="104"/>
      <c r="B18" s="104"/>
      <c r="C18" s="104"/>
    </row>
    <row r="19" spans="1:6" x14ac:dyDescent="0.35">
      <c r="A19" s="20" t="s">
        <v>38</v>
      </c>
      <c r="B19" s="77"/>
      <c r="C19" s="76" t="s">
        <v>215</v>
      </c>
    </row>
    <row r="20" spans="1:6" x14ac:dyDescent="0.35">
      <c r="A20" s="20" t="s">
        <v>132</v>
      </c>
      <c r="B20" s="78"/>
      <c r="C20" s="105" t="s">
        <v>240</v>
      </c>
    </row>
    <row r="21" spans="1:6" x14ac:dyDescent="0.35">
      <c r="A21" s="20" t="s">
        <v>189</v>
      </c>
      <c r="B21" s="77"/>
      <c r="C21" s="105"/>
    </row>
    <row r="22" spans="1:6" x14ac:dyDescent="0.35">
      <c r="A22" s="20" t="s">
        <v>98</v>
      </c>
      <c r="B22" s="78"/>
      <c r="C22" s="105"/>
    </row>
    <row r="23" spans="1:6" x14ac:dyDescent="0.35">
      <c r="A23" s="20" t="s">
        <v>39</v>
      </c>
      <c r="B23" s="79"/>
      <c r="C23" s="105"/>
    </row>
    <row r="24" spans="1:6" x14ac:dyDescent="0.35">
      <c r="A24" s="20" t="s">
        <v>162</v>
      </c>
      <c r="B24" s="80"/>
      <c r="C24" s="105"/>
    </row>
    <row r="25" spans="1:6" x14ac:dyDescent="0.35">
      <c r="A25" s="7" t="s">
        <v>41</v>
      </c>
      <c r="B25" s="81"/>
      <c r="C25" s="105"/>
      <c r="D25" s="48"/>
      <c r="E25" s="48"/>
      <c r="F25" s="48"/>
    </row>
    <row r="26" spans="1:6" x14ac:dyDescent="0.35">
      <c r="A26" s="21" t="s">
        <v>143</v>
      </c>
      <c r="B26" s="77"/>
      <c r="C26" s="105"/>
      <c r="D26" s="48"/>
      <c r="E26" s="48"/>
      <c r="F26" s="48"/>
    </row>
    <row r="27" spans="1:6" x14ac:dyDescent="0.35">
      <c r="A27" s="21" t="s">
        <v>202</v>
      </c>
      <c r="B27" s="77"/>
      <c r="C27" s="105"/>
      <c r="D27" s="48"/>
      <c r="E27" s="48"/>
      <c r="F27" s="48"/>
    </row>
    <row r="28" spans="1:6" x14ac:dyDescent="0.35">
      <c r="A28" s="21" t="s">
        <v>209</v>
      </c>
      <c r="B28" s="84"/>
      <c r="C28" s="105"/>
      <c r="D28" s="48"/>
      <c r="E28" s="48"/>
      <c r="F28" s="48"/>
    </row>
    <row r="29" spans="1:6" x14ac:dyDescent="0.35">
      <c r="A29" s="4" t="s">
        <v>203</v>
      </c>
      <c r="B29" s="74"/>
      <c r="C29" s="105"/>
      <c r="D29" s="48"/>
      <c r="E29" s="48"/>
      <c r="F29" s="48"/>
    </row>
    <row r="30" spans="1:6" x14ac:dyDescent="0.35">
      <c r="A30" s="21" t="s">
        <v>188</v>
      </c>
      <c r="B30" s="98">
        <f>'WW Pump Station Inventory'!C7+'WW Pump Station Inventory'!C21</f>
        <v>0</v>
      </c>
      <c r="C30" s="105"/>
      <c r="D30" s="48"/>
      <c r="E30" s="48"/>
      <c r="F30" s="48"/>
    </row>
    <row r="31" spans="1:6" x14ac:dyDescent="0.35">
      <c r="A31" s="21" t="s">
        <v>204</v>
      </c>
      <c r="B31" s="97">
        <f>B28*(B30+B29)</f>
        <v>0</v>
      </c>
      <c r="C31" s="105"/>
      <c r="D31" s="48"/>
      <c r="E31" s="48"/>
      <c r="F31" s="48"/>
    </row>
    <row r="32" spans="1:6" ht="24" customHeight="1" x14ac:dyDescent="0.35">
      <c r="A32" s="21" t="s">
        <v>187</v>
      </c>
      <c r="B32" s="97">
        <f>SUM(B29:B31)</f>
        <v>0</v>
      </c>
      <c r="C32" s="106"/>
      <c r="D32" s="3"/>
      <c r="E32" s="4"/>
      <c r="F32" s="4"/>
    </row>
    <row r="33" spans="1:6" ht="15" customHeight="1" x14ac:dyDescent="0.35">
      <c r="A33" s="110"/>
      <c r="B33" s="110"/>
      <c r="C33" s="102"/>
      <c r="D33" s="3"/>
      <c r="E33" s="4"/>
      <c r="F33" s="4"/>
    </row>
    <row r="34" spans="1:6" x14ac:dyDescent="0.35">
      <c r="A34" s="109" t="s">
        <v>243</v>
      </c>
      <c r="B34" s="109"/>
      <c r="C34" s="109"/>
      <c r="D34" s="3"/>
      <c r="E34" s="4"/>
      <c r="F34" s="4"/>
    </row>
    <row r="35" spans="1:6" x14ac:dyDescent="0.35">
      <c r="A35" s="109"/>
      <c r="B35" s="109"/>
      <c r="C35" s="109"/>
      <c r="D35" s="3"/>
      <c r="E35" s="4"/>
      <c r="F35" s="4"/>
    </row>
    <row r="36" spans="1:6" x14ac:dyDescent="0.35">
      <c r="A36" s="109"/>
      <c r="B36" s="109"/>
      <c r="C36" s="109"/>
      <c r="D36" s="44"/>
      <c r="E36" s="5"/>
      <c r="F36" s="5"/>
    </row>
    <row r="37" spans="1:6" x14ac:dyDescent="0.35">
      <c r="A37" s="109"/>
      <c r="B37" s="109"/>
      <c r="C37" s="109"/>
      <c r="D37" s="48"/>
      <c r="E37" s="48"/>
      <c r="F37" s="48"/>
    </row>
    <row r="38" spans="1:6" ht="15" customHeight="1" x14ac:dyDescent="0.35">
      <c r="A38" s="109"/>
      <c r="B38" s="109"/>
      <c r="C38" s="109"/>
      <c r="D38" s="44"/>
      <c r="E38" s="5"/>
      <c r="F38" s="5"/>
    </row>
    <row r="39" spans="1:6" x14ac:dyDescent="0.35">
      <c r="A39" s="109"/>
      <c r="B39" s="109"/>
      <c r="C39" s="109"/>
      <c r="D39" s="3"/>
      <c r="E39" s="4"/>
      <c r="F39" s="4"/>
    </row>
    <row r="40" spans="1:6" x14ac:dyDescent="0.35">
      <c r="A40" s="109"/>
      <c r="B40" s="109"/>
      <c r="C40" s="109"/>
      <c r="D40" s="3"/>
      <c r="E40" s="4"/>
      <c r="F40" s="4"/>
    </row>
    <row r="41" spans="1:6" x14ac:dyDescent="0.35">
      <c r="A41" s="109"/>
      <c r="B41" s="109"/>
      <c r="C41" s="109"/>
      <c r="D41" s="3"/>
      <c r="E41" s="4"/>
      <c r="F41" s="4"/>
    </row>
    <row r="42" spans="1:6" x14ac:dyDescent="0.35">
      <c r="A42" s="107"/>
      <c r="B42" s="49"/>
      <c r="C42" s="107"/>
    </row>
    <row r="43" spans="1:6" x14ac:dyDescent="0.35">
      <c r="A43" s="108"/>
      <c r="C43" s="108"/>
    </row>
    <row r="44" spans="1:6" x14ac:dyDescent="0.35">
      <c r="A44" s="46" t="s">
        <v>164</v>
      </c>
      <c r="C44" s="46" t="s">
        <v>163</v>
      </c>
    </row>
    <row r="45" spans="1:6" ht="19.5" customHeight="1" x14ac:dyDescent="0.35">
      <c r="A45" s="46" t="s">
        <v>173</v>
      </c>
      <c r="C45" s="49"/>
    </row>
    <row r="46" spans="1:6" ht="19.5" customHeight="1" x14ac:dyDescent="0.35">
      <c r="A46" s="46"/>
      <c r="C46" s="49"/>
    </row>
    <row r="47" spans="1:6" ht="19.5" hidden="1" customHeight="1" x14ac:dyDescent="0.35">
      <c r="A47" s="46"/>
      <c r="C47" s="49"/>
    </row>
    <row r="48" spans="1:6" ht="19.5" hidden="1" customHeight="1" x14ac:dyDescent="0.35">
      <c r="A48" s="46" t="s">
        <v>220</v>
      </c>
      <c r="C48" s="49"/>
    </row>
    <row r="49" spans="1:5" hidden="1" x14ac:dyDescent="0.35">
      <c r="A49" s="46" t="s">
        <v>205</v>
      </c>
      <c r="B49" s="50"/>
      <c r="C49" s="50"/>
    </row>
    <row r="50" spans="1:5" hidden="1" x14ac:dyDescent="0.35">
      <c r="A50" s="46" t="s">
        <v>206</v>
      </c>
      <c r="B50" s="24"/>
      <c r="C50" s="24"/>
    </row>
    <row r="51" spans="1:5" hidden="1" x14ac:dyDescent="0.35">
      <c r="A51" s="46" t="s">
        <v>221</v>
      </c>
      <c r="B51" s="24"/>
      <c r="C51" s="24"/>
    </row>
    <row r="52" spans="1:5" hidden="1" x14ac:dyDescent="0.35">
      <c r="A52" s="46" t="s">
        <v>207</v>
      </c>
      <c r="B52" s="24"/>
      <c r="C52" s="24"/>
    </row>
    <row r="53" spans="1:5" hidden="1" x14ac:dyDescent="0.35">
      <c r="A53" s="46" t="s">
        <v>222</v>
      </c>
      <c r="B53" s="24"/>
      <c r="C53" s="24"/>
    </row>
    <row r="54" spans="1:5" hidden="1" x14ac:dyDescent="0.35">
      <c r="A54" s="46" t="s">
        <v>223</v>
      </c>
      <c r="B54" s="24"/>
      <c r="C54" s="24"/>
    </row>
    <row r="55" spans="1:5" hidden="1" x14ac:dyDescent="0.35">
      <c r="A55" s="46" t="s">
        <v>224</v>
      </c>
      <c r="B55" s="24"/>
      <c r="C55" s="24"/>
    </row>
    <row r="56" spans="1:5" x14ac:dyDescent="0.35">
      <c r="B56" s="24"/>
      <c r="C56" s="24"/>
    </row>
    <row r="57" spans="1:5" x14ac:dyDescent="0.35">
      <c r="A57" s="46"/>
      <c r="B57" s="24"/>
      <c r="C57" s="24"/>
    </row>
    <row r="58" spans="1:5" x14ac:dyDescent="0.35">
      <c r="A58" s="46"/>
      <c r="B58" s="24"/>
      <c r="C58" s="24"/>
      <c r="E58" s="4"/>
    </row>
    <row r="59" spans="1:5" x14ac:dyDescent="0.35">
      <c r="A59" s="46"/>
      <c r="B59" s="24"/>
      <c r="C59" s="24"/>
    </row>
    <row r="60" spans="1:5" x14ac:dyDescent="0.35">
      <c r="A60" s="46"/>
      <c r="B60" s="24"/>
      <c r="C60" s="24"/>
    </row>
    <row r="61" spans="1:5" x14ac:dyDescent="0.35">
      <c r="A61" s="47"/>
      <c r="B61" s="48"/>
      <c r="C61" s="48"/>
    </row>
    <row r="62" spans="1:5" x14ac:dyDescent="0.35">
      <c r="A62" s="50"/>
      <c r="B62" s="50"/>
      <c r="C62" s="50"/>
    </row>
    <row r="63" spans="1:5" x14ac:dyDescent="0.35">
      <c r="A63" s="24"/>
      <c r="B63" s="24"/>
      <c r="C63" s="24"/>
    </row>
    <row r="64" spans="1:5" x14ac:dyDescent="0.35">
      <c r="A64" s="24"/>
      <c r="B64" s="24"/>
      <c r="C64" s="24"/>
    </row>
    <row r="65" spans="1:6" x14ac:dyDescent="0.35">
      <c r="A65" s="24"/>
      <c r="B65" s="24"/>
      <c r="C65" s="24"/>
    </row>
    <row r="66" spans="1:6" x14ac:dyDescent="0.35">
      <c r="A66" s="24"/>
      <c r="B66" s="24"/>
      <c r="C66" s="24"/>
    </row>
    <row r="67" spans="1:6" x14ac:dyDescent="0.35">
      <c r="A67" s="24"/>
      <c r="B67" s="24"/>
      <c r="C67" s="24"/>
      <c r="E67" s="4"/>
      <c r="F67" s="4"/>
    </row>
    <row r="68" spans="1:6" x14ac:dyDescent="0.35">
      <c r="A68" s="47"/>
      <c r="B68" s="47"/>
      <c r="C68" s="47"/>
      <c r="E68" s="4"/>
      <c r="F68" s="4"/>
    </row>
    <row r="69" spans="1:6" x14ac:dyDescent="0.35">
      <c r="A69" s="50"/>
      <c r="B69" s="50"/>
      <c r="C69" s="50"/>
      <c r="E69" s="4"/>
      <c r="F69" s="4"/>
    </row>
    <row r="70" spans="1:6" x14ac:dyDescent="0.35">
      <c r="A70" s="24"/>
      <c r="B70" s="24"/>
      <c r="C70" s="24"/>
      <c r="E70" s="4"/>
      <c r="F70" s="4"/>
    </row>
    <row r="71" spans="1:6" x14ac:dyDescent="0.35">
      <c r="A71" s="24"/>
      <c r="B71" s="24"/>
      <c r="C71" s="24"/>
      <c r="E71" s="4"/>
    </row>
    <row r="72" spans="1:6" x14ac:dyDescent="0.35">
      <c r="A72" s="24"/>
      <c r="B72" s="24"/>
      <c r="C72" s="24"/>
    </row>
    <row r="73" spans="1:6" x14ac:dyDescent="0.35">
      <c r="A73" s="24"/>
      <c r="B73" s="24"/>
      <c r="C73" s="24"/>
    </row>
    <row r="74" spans="1:6" x14ac:dyDescent="0.35">
      <c r="A74" s="24"/>
      <c r="B74" s="24"/>
      <c r="C74" s="24"/>
    </row>
    <row r="75" spans="1:6" x14ac:dyDescent="0.35">
      <c r="A75" s="24"/>
      <c r="B75" s="24"/>
      <c r="C75" s="24"/>
    </row>
    <row r="76" spans="1:6" x14ac:dyDescent="0.35">
      <c r="A76" s="24"/>
      <c r="B76" s="24"/>
      <c r="C76" s="24"/>
    </row>
    <row r="77" spans="1:6" x14ac:dyDescent="0.35">
      <c r="A77" s="25"/>
      <c r="B77" s="25"/>
      <c r="C77" s="25"/>
    </row>
    <row r="78" spans="1:6" x14ac:dyDescent="0.35">
      <c r="A78" s="47"/>
      <c r="B78" s="47"/>
      <c r="C78" s="47"/>
    </row>
    <row r="79" spans="1:6" x14ac:dyDescent="0.35">
      <c r="A79" s="50"/>
      <c r="B79" s="50"/>
      <c r="C79" s="50"/>
    </row>
    <row r="80" spans="1:6" x14ac:dyDescent="0.35">
      <c r="A80" s="24"/>
      <c r="B80" s="24"/>
      <c r="C80" s="24"/>
      <c r="E80" s="4"/>
      <c r="F80" s="4"/>
    </row>
    <row r="81" spans="1:6" x14ac:dyDescent="0.35">
      <c r="A81" s="24"/>
      <c r="B81" s="24"/>
      <c r="C81" s="24"/>
    </row>
    <row r="82" spans="1:6" x14ac:dyDescent="0.35">
      <c r="A82" s="24"/>
      <c r="B82" s="24"/>
      <c r="C82" s="24"/>
      <c r="E82" s="5"/>
      <c r="F82" s="5"/>
    </row>
    <row r="83" spans="1:6" x14ac:dyDescent="0.35">
      <c r="A83" s="24"/>
      <c r="B83" s="24"/>
      <c r="C83" s="24"/>
      <c r="E83" s="4"/>
      <c r="F83" s="4"/>
    </row>
    <row r="84" spans="1:6" x14ac:dyDescent="0.35">
      <c r="A84" s="24"/>
      <c r="B84" s="24"/>
      <c r="C84" s="24"/>
      <c r="E84" s="4"/>
      <c r="F84" s="4"/>
    </row>
    <row r="85" spans="1:6" x14ac:dyDescent="0.35">
      <c r="A85" s="24"/>
      <c r="B85" s="24"/>
      <c r="C85" s="24"/>
      <c r="E85" s="4"/>
      <c r="F85" s="4"/>
    </row>
    <row r="86" spans="1:6" x14ac:dyDescent="0.35">
      <c r="A86" s="24"/>
      <c r="B86" s="24"/>
      <c r="C86" s="24"/>
      <c r="E86" s="4"/>
      <c r="F86" s="4"/>
    </row>
    <row r="87" spans="1:6" x14ac:dyDescent="0.35">
      <c r="A87" s="25"/>
      <c r="B87" s="25"/>
      <c r="C87" s="25"/>
      <c r="E87" s="4"/>
      <c r="F87" s="4"/>
    </row>
    <row r="88" spans="1:6" x14ac:dyDescent="0.35">
      <c r="A88" s="25"/>
      <c r="B88" s="25"/>
      <c r="C88" s="25"/>
    </row>
    <row r="89" spans="1:6" x14ac:dyDescent="0.35">
      <c r="A89" s="25"/>
      <c r="B89" s="25"/>
      <c r="C89" s="25"/>
    </row>
    <row r="90" spans="1:6" x14ac:dyDescent="0.35">
      <c r="A90" s="25"/>
      <c r="B90" s="25"/>
      <c r="C90" s="25"/>
      <c r="E90" s="4"/>
    </row>
    <row r="91" spans="1:6" x14ac:dyDescent="0.35">
      <c r="A91" s="25"/>
      <c r="B91" s="25"/>
      <c r="C91" s="25"/>
      <c r="E91" s="4"/>
    </row>
    <row r="92" spans="1:6" x14ac:dyDescent="0.35">
      <c r="A92" s="25"/>
      <c r="B92" s="25"/>
      <c r="C92" s="25"/>
    </row>
    <row r="93" spans="1:6" x14ac:dyDescent="0.35">
      <c r="A93" s="25"/>
      <c r="B93" s="25"/>
      <c r="C93" s="25"/>
    </row>
    <row r="94" spans="1:6" x14ac:dyDescent="0.35">
      <c r="A94" s="25"/>
      <c r="B94" s="25"/>
      <c r="C94" s="25"/>
    </row>
    <row r="95" spans="1:6" x14ac:dyDescent="0.35">
      <c r="A95" s="25"/>
      <c r="B95" s="25"/>
      <c r="C95" s="25"/>
    </row>
    <row r="96" spans="1:6" x14ac:dyDescent="0.35">
      <c r="A96" s="25"/>
      <c r="B96" s="25"/>
      <c r="C96" s="25"/>
    </row>
    <row r="97" spans="1:3" x14ac:dyDescent="0.35">
      <c r="A97" s="25"/>
      <c r="B97" s="25"/>
      <c r="C97" s="25"/>
    </row>
    <row r="98" spans="1:3" x14ac:dyDescent="0.35">
      <c r="A98" s="25"/>
      <c r="B98" s="25"/>
      <c r="C98" s="25"/>
    </row>
    <row r="99" spans="1:3" x14ac:dyDescent="0.35">
      <c r="A99" s="25"/>
      <c r="B99" s="25"/>
      <c r="C99" s="25"/>
    </row>
    <row r="100" spans="1:3" x14ac:dyDescent="0.35">
      <c r="A100" s="25"/>
      <c r="B100" s="25"/>
      <c r="C100" s="25"/>
    </row>
    <row r="101" spans="1:3" x14ac:dyDescent="0.35">
      <c r="A101" s="25"/>
      <c r="B101" s="25"/>
      <c r="C101" s="25"/>
    </row>
    <row r="102" spans="1:3" x14ac:dyDescent="0.35">
      <c r="A102" s="24"/>
      <c r="B102" s="24"/>
      <c r="C102" s="24"/>
    </row>
    <row r="103" spans="1:3" x14ac:dyDescent="0.35">
      <c r="A103" s="47"/>
      <c r="B103" s="24"/>
      <c r="C103" s="24"/>
    </row>
    <row r="104" spans="1:3" x14ac:dyDescent="0.35">
      <c r="A104" s="24"/>
      <c r="B104" s="24"/>
      <c r="C104" s="24"/>
    </row>
    <row r="105" spans="1:3" x14ac:dyDescent="0.35">
      <c r="A105" s="24"/>
      <c r="B105" s="24"/>
      <c r="C105" s="24"/>
    </row>
    <row r="106" spans="1:3" x14ac:dyDescent="0.35">
      <c r="A106" s="24"/>
      <c r="B106" s="24"/>
      <c r="C106" s="24"/>
    </row>
    <row r="107" spans="1:3" x14ac:dyDescent="0.35">
      <c r="A107" s="24"/>
      <c r="B107" s="51"/>
      <c r="C107" s="51"/>
    </row>
    <row r="108" spans="1:3" x14ac:dyDescent="0.35">
      <c r="A108" s="24"/>
      <c r="B108" s="24"/>
      <c r="C108" s="24"/>
    </row>
    <row r="109" spans="1:3" x14ac:dyDescent="0.35">
      <c r="A109" s="47"/>
      <c r="B109" s="24"/>
      <c r="C109" s="24"/>
    </row>
    <row r="110" spans="1:3" x14ac:dyDescent="0.35">
      <c r="A110" s="24"/>
      <c r="B110" s="24"/>
      <c r="C110" s="24"/>
    </row>
    <row r="111" spans="1:3" x14ac:dyDescent="0.35">
      <c r="A111" s="24"/>
      <c r="B111" s="24"/>
      <c r="C111" s="24"/>
    </row>
    <row r="112" spans="1:3" x14ac:dyDescent="0.35">
      <c r="A112" s="24"/>
      <c r="B112" s="24"/>
      <c r="C112" s="24"/>
    </row>
    <row r="113" spans="1:3" x14ac:dyDescent="0.35">
      <c r="A113" s="24"/>
      <c r="B113" s="51"/>
      <c r="C113" s="51"/>
    </row>
    <row r="114" spans="1:3" x14ac:dyDescent="0.35">
      <c r="A114" s="24"/>
      <c r="B114" s="24"/>
      <c r="C114" s="24"/>
    </row>
    <row r="115" spans="1:3" x14ac:dyDescent="0.35">
      <c r="A115" s="24"/>
      <c r="B115" s="24"/>
      <c r="C115" s="24"/>
    </row>
    <row r="116" spans="1:3" x14ac:dyDescent="0.35">
      <c r="A116" s="24"/>
      <c r="B116" s="24"/>
      <c r="C116" s="24"/>
    </row>
    <row r="117" spans="1:3" x14ac:dyDescent="0.35">
      <c r="A117" s="24"/>
      <c r="B117" s="24"/>
      <c r="C117" s="24"/>
    </row>
    <row r="118" spans="1:3" x14ac:dyDescent="0.35">
      <c r="A118" s="24"/>
      <c r="B118" s="24"/>
      <c r="C118" s="24"/>
    </row>
    <row r="119" spans="1:3" x14ac:dyDescent="0.35">
      <c r="A119" s="25"/>
      <c r="B119" s="25"/>
      <c r="C119" s="25"/>
    </row>
    <row r="120" spans="1:3" x14ac:dyDescent="0.35">
      <c r="A120" s="25"/>
      <c r="B120" s="25"/>
      <c r="C120" s="25"/>
    </row>
    <row r="121" spans="1:3" x14ac:dyDescent="0.35">
      <c r="A121" s="25"/>
      <c r="B121" s="25"/>
      <c r="C121" s="25"/>
    </row>
    <row r="122" spans="1:3" x14ac:dyDescent="0.35">
      <c r="A122" s="25"/>
      <c r="B122" s="25"/>
      <c r="C122" s="25"/>
    </row>
    <row r="123" spans="1:3" x14ac:dyDescent="0.35">
      <c r="A123" s="25"/>
      <c r="B123" s="25"/>
      <c r="C123" s="25"/>
    </row>
    <row r="124" spans="1:3" x14ac:dyDescent="0.35">
      <c r="A124" s="25"/>
      <c r="B124" s="25"/>
      <c r="C124" s="25"/>
    </row>
    <row r="125" spans="1:3" x14ac:dyDescent="0.35">
      <c r="A125" s="25"/>
      <c r="B125" s="25"/>
      <c r="C125" s="25"/>
    </row>
    <row r="126" spans="1:3" x14ac:dyDescent="0.35">
      <c r="A126" s="25"/>
      <c r="B126" s="25"/>
      <c r="C126" s="25"/>
    </row>
    <row r="127" spans="1:3" x14ac:dyDescent="0.35">
      <c r="A127" s="25"/>
      <c r="B127" s="25"/>
      <c r="C127" s="25"/>
    </row>
    <row r="128" spans="1:3" x14ac:dyDescent="0.35">
      <c r="A128" s="25"/>
      <c r="B128" s="25"/>
      <c r="C128" s="25"/>
    </row>
    <row r="129" spans="1:3" x14ac:dyDescent="0.35">
      <c r="A129" s="25"/>
      <c r="B129" s="25"/>
      <c r="C129" s="25"/>
    </row>
    <row r="130" spans="1:3" x14ac:dyDescent="0.35">
      <c r="A130" s="25"/>
      <c r="B130" s="25"/>
      <c r="C130" s="25"/>
    </row>
    <row r="131" spans="1:3" x14ac:dyDescent="0.35">
      <c r="A131" s="25"/>
      <c r="B131" s="25"/>
      <c r="C131" s="25"/>
    </row>
    <row r="132" spans="1:3" x14ac:dyDescent="0.35">
      <c r="A132" s="25"/>
      <c r="B132" s="25"/>
      <c r="C132" s="25"/>
    </row>
    <row r="133" spans="1:3" x14ac:dyDescent="0.35">
      <c r="A133" s="25"/>
      <c r="B133" s="25"/>
      <c r="C133" s="25"/>
    </row>
    <row r="134" spans="1:3" x14ac:dyDescent="0.35">
      <c r="A134" s="25"/>
      <c r="B134" s="25"/>
      <c r="C134" s="25"/>
    </row>
    <row r="135" spans="1:3" x14ac:dyDescent="0.35">
      <c r="A135" s="25"/>
      <c r="B135" s="25"/>
      <c r="C135" s="25"/>
    </row>
    <row r="136" spans="1:3" x14ac:dyDescent="0.35">
      <c r="A136" s="24"/>
      <c r="B136" s="24"/>
      <c r="C136" s="24"/>
    </row>
    <row r="137" spans="1:3" x14ac:dyDescent="0.35">
      <c r="A137" s="24"/>
      <c r="B137" s="24"/>
      <c r="C137" s="24"/>
    </row>
    <row r="138" spans="1:3" x14ac:dyDescent="0.35">
      <c r="A138" s="24"/>
      <c r="B138" s="24"/>
      <c r="C138" s="24"/>
    </row>
    <row r="139" spans="1:3" x14ac:dyDescent="0.35">
      <c r="A139" s="24"/>
      <c r="B139" s="24"/>
      <c r="C139" s="24"/>
    </row>
    <row r="140" spans="1:3" x14ac:dyDescent="0.35">
      <c r="A140" s="24"/>
      <c r="B140" s="24"/>
      <c r="C140" s="24"/>
    </row>
    <row r="141" spans="1:3" x14ac:dyDescent="0.35">
      <c r="A141" s="24"/>
      <c r="B141" s="24"/>
      <c r="C141" s="24"/>
    </row>
    <row r="142" spans="1:3" x14ac:dyDescent="0.35">
      <c r="A142" s="52"/>
      <c r="B142" s="52"/>
      <c r="C142" s="52"/>
    </row>
    <row r="143" spans="1:3" x14ac:dyDescent="0.35">
      <c r="A143" s="52"/>
      <c r="B143" s="52"/>
      <c r="C143" s="52"/>
    </row>
    <row r="144" spans="1:3" x14ac:dyDescent="0.35">
      <c r="A144" s="52"/>
      <c r="B144" s="52"/>
      <c r="C144" s="52"/>
    </row>
    <row r="145" spans="1:3" x14ac:dyDescent="0.35">
      <c r="A145" s="52"/>
      <c r="B145" s="52"/>
      <c r="C145" s="52"/>
    </row>
    <row r="146" spans="1:3" x14ac:dyDescent="0.35">
      <c r="A146" s="52"/>
      <c r="B146" s="52"/>
      <c r="C146" s="52"/>
    </row>
    <row r="147" spans="1:3" x14ac:dyDescent="0.35">
      <c r="A147" s="52"/>
      <c r="B147" s="52"/>
      <c r="C147" s="52"/>
    </row>
    <row r="148" spans="1:3" x14ac:dyDescent="0.35">
      <c r="A148" s="52"/>
      <c r="B148" s="52"/>
      <c r="C148" s="52"/>
    </row>
    <row r="149" spans="1:3" x14ac:dyDescent="0.35">
      <c r="A149" s="52"/>
      <c r="B149" s="52"/>
      <c r="C149" s="52"/>
    </row>
    <row r="150" spans="1:3" x14ac:dyDescent="0.35">
      <c r="A150" s="52"/>
      <c r="B150" s="52"/>
      <c r="C150" s="52"/>
    </row>
    <row r="151" spans="1:3" x14ac:dyDescent="0.35">
      <c r="A151" s="52"/>
      <c r="B151" s="52"/>
      <c r="C151" s="52"/>
    </row>
    <row r="152" spans="1:3" x14ac:dyDescent="0.35">
      <c r="A152" s="52"/>
      <c r="B152" s="52"/>
      <c r="C152" s="52"/>
    </row>
    <row r="153" spans="1:3" x14ac:dyDescent="0.35">
      <c r="A153" s="52"/>
      <c r="B153" s="52"/>
      <c r="C153" s="52"/>
    </row>
    <row r="154" spans="1:3" x14ac:dyDescent="0.35">
      <c r="A154" s="52"/>
      <c r="B154" s="52"/>
      <c r="C154" s="52"/>
    </row>
    <row r="155" spans="1:3" x14ac:dyDescent="0.35">
      <c r="A155" s="52"/>
      <c r="B155" s="52"/>
      <c r="C155" s="52"/>
    </row>
    <row r="156" spans="1:3" x14ac:dyDescent="0.35">
      <c r="A156" s="52"/>
      <c r="B156" s="52"/>
      <c r="C156" s="52"/>
    </row>
    <row r="157" spans="1:3" x14ac:dyDescent="0.35">
      <c r="A157" s="52"/>
      <c r="B157" s="52"/>
      <c r="C157" s="52"/>
    </row>
    <row r="158" spans="1:3" x14ac:dyDescent="0.35">
      <c r="A158" s="52"/>
      <c r="B158" s="52"/>
      <c r="C158" s="52"/>
    </row>
    <row r="159" spans="1:3" x14ac:dyDescent="0.35">
      <c r="A159" s="52"/>
      <c r="B159" s="52"/>
      <c r="C159" s="52"/>
    </row>
    <row r="160" spans="1:3" x14ac:dyDescent="0.35">
      <c r="A160" s="52"/>
      <c r="B160" s="52"/>
      <c r="C160" s="52"/>
    </row>
    <row r="161" spans="1:3" x14ac:dyDescent="0.35">
      <c r="A161" s="52"/>
      <c r="B161" s="52"/>
      <c r="C161" s="52"/>
    </row>
    <row r="162" spans="1:3" x14ac:dyDescent="0.35">
      <c r="A162" s="52"/>
      <c r="B162" s="52"/>
      <c r="C162" s="52"/>
    </row>
    <row r="163" spans="1:3" x14ac:dyDescent="0.35">
      <c r="A163" s="52"/>
      <c r="B163" s="52"/>
      <c r="C163" s="52"/>
    </row>
    <row r="164" spans="1:3" x14ac:dyDescent="0.35">
      <c r="A164" s="52"/>
      <c r="B164" s="52"/>
      <c r="C164" s="52"/>
    </row>
    <row r="165" spans="1:3" x14ac:dyDescent="0.35">
      <c r="A165" s="52"/>
      <c r="B165" s="52"/>
      <c r="C165" s="52"/>
    </row>
    <row r="166" spans="1:3" x14ac:dyDescent="0.35">
      <c r="A166" s="52"/>
      <c r="B166" s="52"/>
      <c r="C166" s="52"/>
    </row>
    <row r="167" spans="1:3" x14ac:dyDescent="0.35">
      <c r="A167" s="52"/>
      <c r="B167" s="52"/>
      <c r="C167" s="52"/>
    </row>
    <row r="168" spans="1:3" x14ac:dyDescent="0.35">
      <c r="A168" s="52"/>
      <c r="B168" s="52"/>
      <c r="C168" s="52"/>
    </row>
    <row r="169" spans="1:3" x14ac:dyDescent="0.35">
      <c r="A169" s="52"/>
      <c r="B169" s="52"/>
      <c r="C169" s="52"/>
    </row>
    <row r="170" spans="1:3" x14ac:dyDescent="0.35">
      <c r="A170" s="52"/>
      <c r="B170" s="52"/>
      <c r="C170" s="52"/>
    </row>
    <row r="171" spans="1:3" x14ac:dyDescent="0.35">
      <c r="A171" s="52"/>
      <c r="B171" s="52"/>
      <c r="C171" s="52"/>
    </row>
    <row r="172" spans="1:3" x14ac:dyDescent="0.35">
      <c r="A172" s="52"/>
      <c r="B172" s="52"/>
      <c r="C172" s="52"/>
    </row>
    <row r="173" spans="1:3" x14ac:dyDescent="0.35">
      <c r="A173" s="52"/>
      <c r="B173" s="52"/>
      <c r="C173" s="52"/>
    </row>
    <row r="174" spans="1:3" x14ac:dyDescent="0.35">
      <c r="A174" s="52"/>
      <c r="B174" s="52"/>
      <c r="C174" s="52"/>
    </row>
    <row r="175" spans="1:3" x14ac:dyDescent="0.35">
      <c r="A175" s="52"/>
      <c r="B175" s="52"/>
      <c r="C175" s="52"/>
    </row>
    <row r="176" spans="1:3" x14ac:dyDescent="0.35">
      <c r="A176" s="52"/>
      <c r="B176" s="52"/>
      <c r="C176" s="52"/>
    </row>
    <row r="177" spans="1:3" x14ac:dyDescent="0.35">
      <c r="A177" s="52"/>
      <c r="B177" s="52"/>
      <c r="C177" s="52"/>
    </row>
    <row r="178" spans="1:3" x14ac:dyDescent="0.35">
      <c r="A178" s="52"/>
      <c r="B178" s="52"/>
      <c r="C178" s="52"/>
    </row>
    <row r="179" spans="1:3" x14ac:dyDescent="0.35">
      <c r="A179" s="52"/>
      <c r="B179" s="52"/>
      <c r="C179" s="52"/>
    </row>
    <row r="180" spans="1:3" x14ac:dyDescent="0.35">
      <c r="A180" s="52"/>
      <c r="B180" s="52"/>
      <c r="C180" s="52"/>
    </row>
    <row r="181" spans="1:3" x14ac:dyDescent="0.35">
      <c r="A181" s="52"/>
      <c r="B181" s="52"/>
      <c r="C181" s="52"/>
    </row>
    <row r="182" spans="1:3" x14ac:dyDescent="0.35">
      <c r="A182" s="52"/>
      <c r="B182" s="52"/>
      <c r="C182" s="52"/>
    </row>
    <row r="183" spans="1:3" x14ac:dyDescent="0.35">
      <c r="A183" s="52"/>
      <c r="B183" s="52"/>
      <c r="C183" s="52"/>
    </row>
    <row r="184" spans="1:3" x14ac:dyDescent="0.35">
      <c r="A184" s="52"/>
      <c r="B184" s="52"/>
      <c r="C184" s="52"/>
    </row>
    <row r="185" spans="1:3" x14ac:dyDescent="0.35">
      <c r="A185" s="52"/>
      <c r="B185" s="52"/>
      <c r="C185" s="52"/>
    </row>
    <row r="186" spans="1:3" x14ac:dyDescent="0.35">
      <c r="A186" s="52"/>
      <c r="B186" s="52"/>
      <c r="C186" s="52"/>
    </row>
    <row r="187" spans="1:3" x14ac:dyDescent="0.35">
      <c r="A187" s="52"/>
      <c r="B187" s="52"/>
      <c r="C187" s="52"/>
    </row>
    <row r="188" spans="1:3" x14ac:dyDescent="0.35">
      <c r="A188" s="1"/>
      <c r="B188" s="1"/>
      <c r="C188" s="1"/>
    </row>
  </sheetData>
  <sheetProtection algorithmName="SHA-512" hashValue="4PmXmhj5TofnlUVOPc2znFkywwE/82FABHM+jp5lipBxDNg7jdJqWjyMKrYo8WKbw3NnAR6D2xyN0kgWEEZ8Fg==" saltValue="pBcs0d1wX/OleeR/llBGfA==" spinCount="100000" sheet="1" selectLockedCells="1"/>
  <mergeCells count="10">
    <mergeCell ref="C20:C32"/>
    <mergeCell ref="A42:A43"/>
    <mergeCell ref="C42:C43"/>
    <mergeCell ref="A34:C41"/>
    <mergeCell ref="A33:C33"/>
    <mergeCell ref="A1:B1"/>
    <mergeCell ref="A2:C3"/>
    <mergeCell ref="A17:C18"/>
    <mergeCell ref="C5:C15"/>
    <mergeCell ref="A16:C16"/>
  </mergeCells>
  <dataValidations count="9">
    <dataValidation errorStyle="warning" allowBlank="1" showInputMessage="1" showErrorMessage="1" errorTitle="Invalid Value" error="It looks like you have entered in a value that is not in the pick list!!" sqref="A161:A167" xr:uid="{00000000-0002-0000-0000-000000000000}"/>
    <dataValidation allowBlank="1" showInputMessage="1" showErrorMessage="1" errorTitle="Invalid Diameter" error="You have input an invalid diameter." sqref="B161:C161 D39" xr:uid="{00000000-0002-0000-0000-000001000000}"/>
    <dataValidation type="decimal" allowBlank="1" showInputMessage="1" showErrorMessage="1" sqref="B162:C167 D80 D40:D41" xr:uid="{00000000-0002-0000-0000-000002000000}">
      <formula1>0.75</formula1>
      <formula2>60</formula2>
    </dataValidation>
    <dataValidation type="textLength" operator="equal" allowBlank="1" showInputMessage="1" showErrorMessage="1" prompt="Enter five digit DHEC Permit number." sqref="B10 B25" xr:uid="{00000000-0002-0000-0000-000003000000}">
      <formula1>5</formula1>
    </dataValidation>
    <dataValidation type="textLength" operator="equal" allowBlank="1" showInputMessage="1" showErrorMessage="1" prompt="Please enter ten digit CWS project number." sqref="B8 B23" xr:uid="{00000000-0002-0000-0000-000004000000}">
      <formula1>10</formula1>
    </dataValidation>
    <dataValidation operator="equal" allowBlank="1" showErrorMessage="1" prompt="Enter five digit DHEC Permit number." sqref="B11:B14 B30:B31 B26 B28" xr:uid="{00000000-0002-0000-0000-000005000000}"/>
    <dataValidation type="textLength" allowBlank="1" showInputMessage="1" showErrorMessage="1" prompt="Please enter four or seven digit CWS extension number. Projects 2021 and newer have a four digit extension number." sqref="B24" xr:uid="{00000000-0002-0000-0000-000006000000}">
      <formula1>4</formula1>
      <formula2>7</formula2>
    </dataValidation>
    <dataValidation type="list" operator="equal" allowBlank="1" showErrorMessage="1" prompt="Enter five digit DHEC Permit number." sqref="B27" xr:uid="{00000000-0002-0000-0000-000007000000}">
      <formula1>$A$48:$A$55</formula1>
    </dataValidation>
    <dataValidation type="textLength" allowBlank="1" showInputMessage="1" showErrorMessage="1" prompt="Please enter the four or seven digit CWS extension number. Projects 2021 and newer have a four digit extension number." sqref="B9" xr:uid="{FAFCC70F-1254-4F88-88C2-168C3D9EAACE}">
      <formula1>4</formula1>
      <formula2>7</formula2>
    </dataValidation>
  </dataValidations>
  <pageMargins left="0.26541666666666702" right="0.1" top="0.75" bottom="0.75" header="0.3" footer="0.3"/>
  <pageSetup scale="98" fitToHeight="0" orientation="portrait" r:id="rId1"/>
  <headerFooter>
    <oddHeader>&amp;L&amp;G&amp;C&amp;"-,Bold Italic"
Asset Inventory Worksheet</oddHeader>
    <oddFooter>&amp;CProject Summary - Page &amp; &amp;P&amp;RLast Revision Date: 4/14/25</oddFooter>
  </headerFooter>
  <ignoredErrors>
    <ignoredError sqref="B14:B15 B30:B32" unlockedFormula="1"/>
  </ignoredErrors>
  <legacyDrawingHF r:id="rId2"/>
  <extLst>
    <ext xmlns:x14="http://schemas.microsoft.com/office/spreadsheetml/2009/9/main" uri="{CCE6A557-97BC-4b89-ADB6-D9C93CAAB3DF}">
      <x14:dataValidations xmlns:xm="http://schemas.microsoft.com/office/excel/2006/main" count="2">
        <x14:dataValidation type="decimal" operator="greaterThanOrEqual" allowBlank="1" showInputMessage="1" showErrorMessage="1" xr:uid="{00000000-0002-0000-0000-000008000000}">
          <x14:formula1>
            <xm:f>SUM('WW Gravity System Inventory'!F20,'WW Gravity System Inventory'!F37,'WW Gravity System Inventory'!E45,'WW Force Main System Inventory'!F18,'WW Force Main System Inventory'!E28,'WW Pump Station Inventory'!C7)</xm:f>
          </x14:formula1>
          <xm:sqref>B32</xm:sqref>
        </x14:dataValidation>
        <x14:dataValidation type="decimal" operator="greaterThanOrEqual" allowBlank="1" showInputMessage="1" showErrorMessage="1" error="Total project cost entered is less than the sum of the extended costs from the water distribution sheet." xr:uid="{00000000-0002-0000-0000-000009000000}">
          <x14:formula1>
            <xm:f>SUM('Water System Inventory'!E11,'Water System Inventory'!E23,'Water System Inventory'!E35,'Water System Inventory'!E46)</xm:f>
          </x14:formula1>
          <xm:sqref>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169"/>
  <sheetViews>
    <sheetView view="pageLayout" topLeftCell="A10" zoomScaleNormal="100" workbookViewId="0">
      <selection activeCell="B9" sqref="B9"/>
    </sheetView>
  </sheetViews>
  <sheetFormatPr defaultColWidth="9.1796875" defaultRowHeight="14.5" x14ac:dyDescent="0.35"/>
  <cols>
    <col min="1" max="1" width="40.26953125" style="2" customWidth="1"/>
    <col min="2" max="2" width="61.1796875" style="2" customWidth="1"/>
    <col min="3" max="16384" width="9.1796875" style="3"/>
  </cols>
  <sheetData>
    <row r="2" spans="1:2" x14ac:dyDescent="0.35">
      <c r="A2" s="111" t="s">
        <v>165</v>
      </c>
      <c r="B2" s="111"/>
    </row>
    <row r="4" spans="1:2" s="2" customFormat="1" x14ac:dyDescent="0.35">
      <c r="A4" s="111" t="s">
        <v>145</v>
      </c>
      <c r="B4" s="111"/>
    </row>
    <row r="5" spans="1:2" s="2" customFormat="1" x14ac:dyDescent="0.35">
      <c r="A5" s="114" t="s">
        <v>147</v>
      </c>
      <c r="B5" s="114"/>
    </row>
    <row r="6" spans="1:2" s="2" customFormat="1" x14ac:dyDescent="0.35">
      <c r="A6" s="20" t="s">
        <v>38</v>
      </c>
      <c r="B6" s="18">
        <f>'Project Summary'!B4</f>
        <v>0</v>
      </c>
    </row>
    <row r="7" spans="1:2" s="2" customFormat="1" x14ac:dyDescent="0.35">
      <c r="A7" s="20" t="s">
        <v>39</v>
      </c>
      <c r="B7" s="18">
        <f>'Project Summary'!B8</f>
        <v>0</v>
      </c>
    </row>
    <row r="8" spans="1:2" x14ac:dyDescent="0.35">
      <c r="A8" s="20" t="s">
        <v>40</v>
      </c>
      <c r="B8" s="18">
        <f>'Project Summary'!B9</f>
        <v>0</v>
      </c>
    </row>
    <row r="9" spans="1:2" x14ac:dyDescent="0.35">
      <c r="A9" s="20" t="s">
        <v>144</v>
      </c>
      <c r="B9" s="6"/>
    </row>
    <row r="10" spans="1:2" x14ac:dyDescent="0.35">
      <c r="A10" s="3"/>
    </row>
    <row r="11" spans="1:2" x14ac:dyDescent="0.35">
      <c r="A11" s="112" t="s">
        <v>169</v>
      </c>
      <c r="B11" s="112"/>
    </row>
    <row r="12" spans="1:2" x14ac:dyDescent="0.35">
      <c r="A12" s="111" t="s">
        <v>171</v>
      </c>
      <c r="B12" s="111"/>
    </row>
    <row r="13" spans="1:2" x14ac:dyDescent="0.35">
      <c r="A13" s="20" t="s">
        <v>150</v>
      </c>
      <c r="B13" s="18">
        <f>SUM('Water System Inventory'!C14:C22)</f>
        <v>0</v>
      </c>
    </row>
    <row r="14" spans="1:2" x14ac:dyDescent="0.35">
      <c r="A14" s="20" t="s">
        <v>170</v>
      </c>
      <c r="B14" s="15">
        <f>B13*(0.5)</f>
        <v>0</v>
      </c>
    </row>
    <row r="16" spans="1:2" x14ac:dyDescent="0.35">
      <c r="A16" s="112" t="s">
        <v>166</v>
      </c>
      <c r="B16" s="112"/>
    </row>
    <row r="17" spans="1:2" x14ac:dyDescent="0.35">
      <c r="A17" s="111" t="s">
        <v>168</v>
      </c>
      <c r="B17" s="111"/>
    </row>
    <row r="18" spans="1:2" x14ac:dyDescent="0.35">
      <c r="A18" s="20" t="s">
        <v>161</v>
      </c>
      <c r="B18" s="15">
        <f>'Project Summary'!B15</f>
        <v>0</v>
      </c>
    </row>
    <row r="19" spans="1:2" x14ac:dyDescent="0.35">
      <c r="A19" s="20" t="s">
        <v>167</v>
      </c>
      <c r="B19" s="15">
        <f>'Project Summary'!B15 * (0.1)</f>
        <v>0</v>
      </c>
    </row>
    <row r="21" spans="1:2" x14ac:dyDescent="0.35">
      <c r="A21" s="104" t="s">
        <v>146</v>
      </c>
      <c r="B21" s="104"/>
    </row>
    <row r="22" spans="1:2" x14ac:dyDescent="0.35">
      <c r="A22" s="20" t="s">
        <v>38</v>
      </c>
      <c r="B22" s="35">
        <f>'Project Summary'!B19</f>
        <v>0</v>
      </c>
    </row>
    <row r="23" spans="1:2" x14ac:dyDescent="0.35">
      <c r="A23" s="20" t="s">
        <v>39</v>
      </c>
      <c r="B23" s="33">
        <f>'Project Summary'!B23</f>
        <v>0</v>
      </c>
    </row>
    <row r="24" spans="1:2" x14ac:dyDescent="0.35">
      <c r="A24" s="20" t="s">
        <v>40</v>
      </c>
      <c r="B24" s="34">
        <f>'Project Summary'!B24</f>
        <v>0</v>
      </c>
    </row>
    <row r="25" spans="1:2" x14ac:dyDescent="0.35">
      <c r="A25" s="20" t="s">
        <v>144</v>
      </c>
      <c r="B25" s="36"/>
    </row>
    <row r="27" spans="1:2" x14ac:dyDescent="0.35">
      <c r="A27" s="112" t="s">
        <v>169</v>
      </c>
      <c r="B27" s="112"/>
    </row>
    <row r="28" spans="1:2" ht="24.75" customHeight="1" x14ac:dyDescent="0.35">
      <c r="A28" s="113" t="s">
        <v>172</v>
      </c>
      <c r="B28" s="113"/>
    </row>
    <row r="29" spans="1:2" x14ac:dyDescent="0.35">
      <c r="A29" s="20" t="s">
        <v>149</v>
      </c>
      <c r="B29" s="18">
        <f>SUM('WW Gravity System Inventory'!D23:D36)</f>
        <v>0</v>
      </c>
    </row>
    <row r="30" spans="1:2" x14ac:dyDescent="0.35">
      <c r="A30" s="21" t="s">
        <v>148</v>
      </c>
      <c r="B30" s="32">
        <f>SUM('WW Force Main System Inventory'!D8:D17)</f>
        <v>0</v>
      </c>
    </row>
    <row r="31" spans="1:2" x14ac:dyDescent="0.35">
      <c r="A31" s="21" t="s">
        <v>170</v>
      </c>
      <c r="B31" s="37">
        <f>(B29*0.5)+(B30*2)</f>
        <v>0</v>
      </c>
    </row>
    <row r="32" spans="1:2" x14ac:dyDescent="0.35">
      <c r="A32" s="3"/>
      <c r="B32" s="3"/>
    </row>
    <row r="33" spans="1:2" x14ac:dyDescent="0.35">
      <c r="A33" s="112" t="s">
        <v>166</v>
      </c>
      <c r="B33" s="112"/>
    </row>
    <row r="34" spans="1:2" x14ac:dyDescent="0.35">
      <c r="A34" s="111" t="s">
        <v>168</v>
      </c>
      <c r="B34" s="111"/>
    </row>
    <row r="35" spans="1:2" x14ac:dyDescent="0.35">
      <c r="A35" s="20" t="s">
        <v>161</v>
      </c>
      <c r="B35" s="38">
        <f>'Project Summary'!B32</f>
        <v>0</v>
      </c>
    </row>
    <row r="36" spans="1:2" x14ac:dyDescent="0.35">
      <c r="A36" s="21" t="s">
        <v>167</v>
      </c>
      <c r="B36" s="39">
        <f>'Project Summary'!B32 *(0.1)</f>
        <v>0</v>
      </c>
    </row>
    <row r="37" spans="1:2" x14ac:dyDescent="0.35">
      <c r="A37" s="40"/>
      <c r="B37" s="40"/>
    </row>
    <row r="38" spans="1:2" x14ac:dyDescent="0.35">
      <c r="A38" s="40"/>
      <c r="B38" s="40"/>
    </row>
    <row r="39" spans="1:2" x14ac:dyDescent="0.35">
      <c r="A39" s="40"/>
      <c r="B39" s="40"/>
    </row>
    <row r="40" spans="1:2" x14ac:dyDescent="0.35">
      <c r="A40" s="40"/>
      <c r="B40" s="40"/>
    </row>
    <row r="41" spans="1:2" x14ac:dyDescent="0.35">
      <c r="A41" s="40"/>
      <c r="B41" s="40"/>
    </row>
    <row r="42" spans="1:2" x14ac:dyDescent="0.35">
      <c r="A42" s="40"/>
      <c r="B42" s="40"/>
    </row>
    <row r="43" spans="1:2" x14ac:dyDescent="0.35">
      <c r="A43" s="40"/>
      <c r="B43" s="40"/>
    </row>
    <row r="44" spans="1:2" x14ac:dyDescent="0.35">
      <c r="A44" s="40"/>
      <c r="B44" s="40"/>
    </row>
    <row r="45" spans="1:2" x14ac:dyDescent="0.35">
      <c r="A45" s="40"/>
      <c r="B45" s="40"/>
    </row>
    <row r="46" spans="1:2" x14ac:dyDescent="0.35">
      <c r="A46" s="41"/>
      <c r="B46" s="41"/>
    </row>
    <row r="47" spans="1:2" x14ac:dyDescent="0.35">
      <c r="A47" s="41"/>
      <c r="B47" s="41"/>
    </row>
    <row r="48" spans="1:2" x14ac:dyDescent="0.35">
      <c r="A48" s="40"/>
      <c r="B48" s="40"/>
    </row>
    <row r="49" spans="1:2" x14ac:dyDescent="0.35">
      <c r="A49" s="40"/>
      <c r="B49" s="40"/>
    </row>
    <row r="50" spans="1:2" x14ac:dyDescent="0.35">
      <c r="A50" s="40"/>
      <c r="B50" s="40"/>
    </row>
    <row r="51" spans="1:2" x14ac:dyDescent="0.35">
      <c r="A51" s="40"/>
      <c r="B51" s="40"/>
    </row>
    <row r="52" spans="1:2" x14ac:dyDescent="0.35">
      <c r="A52" s="40"/>
      <c r="B52" s="40"/>
    </row>
    <row r="53" spans="1:2" x14ac:dyDescent="0.35">
      <c r="A53" s="40"/>
      <c r="B53" s="40"/>
    </row>
    <row r="54" spans="1:2" x14ac:dyDescent="0.35">
      <c r="A54" s="40"/>
      <c r="B54" s="40"/>
    </row>
    <row r="55" spans="1:2" x14ac:dyDescent="0.35">
      <c r="A55" s="40"/>
      <c r="B55" s="40"/>
    </row>
    <row r="56" spans="1:2" x14ac:dyDescent="0.35">
      <c r="A56" s="40"/>
      <c r="B56" s="40"/>
    </row>
    <row r="57" spans="1:2" x14ac:dyDescent="0.35">
      <c r="A57" s="40"/>
      <c r="B57" s="40"/>
    </row>
    <row r="58" spans="1:2" x14ac:dyDescent="0.35">
      <c r="A58" s="40"/>
      <c r="B58" s="40"/>
    </row>
    <row r="59" spans="1:2" x14ac:dyDescent="0.35">
      <c r="A59" s="41"/>
      <c r="B59" s="41"/>
    </row>
    <row r="60" spans="1:2" x14ac:dyDescent="0.35">
      <c r="A60" s="41"/>
      <c r="B60" s="41"/>
    </row>
    <row r="61" spans="1:2" x14ac:dyDescent="0.35">
      <c r="A61" s="40"/>
      <c r="B61" s="40"/>
    </row>
    <row r="62" spans="1:2" x14ac:dyDescent="0.35">
      <c r="A62" s="40"/>
      <c r="B62" s="40"/>
    </row>
    <row r="63" spans="1:2" x14ac:dyDescent="0.35">
      <c r="A63" s="40"/>
      <c r="B63" s="40"/>
    </row>
    <row r="64" spans="1:2" x14ac:dyDescent="0.35">
      <c r="A64" s="40"/>
      <c r="B64" s="40"/>
    </row>
    <row r="65" spans="1:2" x14ac:dyDescent="0.35">
      <c r="A65" s="40"/>
      <c r="B65" s="40"/>
    </row>
    <row r="66" spans="1:2" x14ac:dyDescent="0.35">
      <c r="A66" s="40"/>
      <c r="B66" s="40"/>
    </row>
    <row r="67" spans="1:2" x14ac:dyDescent="0.35">
      <c r="A67" s="40"/>
      <c r="B67" s="40"/>
    </row>
    <row r="68" spans="1:2" x14ac:dyDescent="0.35">
      <c r="A68" s="40"/>
      <c r="B68" s="40"/>
    </row>
    <row r="69" spans="1:2" x14ac:dyDescent="0.35">
      <c r="A69" s="40"/>
      <c r="B69" s="40"/>
    </row>
    <row r="70" spans="1:2" x14ac:dyDescent="0.35">
      <c r="A70" s="40"/>
      <c r="B70" s="40"/>
    </row>
    <row r="71" spans="1:2" x14ac:dyDescent="0.35">
      <c r="A71" s="40"/>
      <c r="B71" s="40"/>
    </row>
    <row r="72" spans="1:2" x14ac:dyDescent="0.35">
      <c r="A72" s="3"/>
      <c r="B72" s="3"/>
    </row>
    <row r="73" spans="1:2" x14ac:dyDescent="0.35">
      <c r="A73" s="3"/>
      <c r="B73" s="3"/>
    </row>
    <row r="74" spans="1:2" x14ac:dyDescent="0.35">
      <c r="A74" s="3"/>
      <c r="B74" s="3"/>
    </row>
    <row r="75" spans="1:2" x14ac:dyDescent="0.35">
      <c r="A75" s="3"/>
      <c r="B75" s="3"/>
    </row>
    <row r="76" spans="1:2" x14ac:dyDescent="0.35">
      <c r="A76" s="3"/>
      <c r="B76" s="3"/>
    </row>
    <row r="77" spans="1:2" x14ac:dyDescent="0.35">
      <c r="A77" s="3"/>
      <c r="B77" s="3"/>
    </row>
    <row r="80" spans="1:2" x14ac:dyDescent="0.35">
      <c r="A80" s="3"/>
      <c r="B80" s="3"/>
    </row>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row r="167" s="3" customFormat="1" x14ac:dyDescent="0.35"/>
    <row r="168" s="3" customFormat="1" x14ac:dyDescent="0.35"/>
    <row r="169" s="3" customFormat="1" x14ac:dyDescent="0.35"/>
  </sheetData>
  <sheetProtection selectLockedCells="1"/>
  <mergeCells count="12">
    <mergeCell ref="A2:B2"/>
    <mergeCell ref="A27:B27"/>
    <mergeCell ref="A28:B28"/>
    <mergeCell ref="A33:B33"/>
    <mergeCell ref="A34:B34"/>
    <mergeCell ref="A4:B4"/>
    <mergeCell ref="A5:B5"/>
    <mergeCell ref="A11:B11"/>
    <mergeCell ref="A12:B12"/>
    <mergeCell ref="A17:B17"/>
    <mergeCell ref="A16:B16"/>
    <mergeCell ref="A21:B21"/>
  </mergeCells>
  <dataValidations disablePrompts="1" count="2">
    <dataValidation allowBlank="1" sqref="B13:B15 B6:B8 B29:B32 A35:A36 A27:A32 B10 A18:B20 A21 A5:A15 A22:B26" xr:uid="{00000000-0002-0000-0100-000000000000}"/>
    <dataValidation type="date" operator="greaterThanOrEqual" allowBlank="1" sqref="B9" xr:uid="{00000000-0002-0000-0100-000001000000}">
      <formula1>42370</formula1>
    </dataValidation>
  </dataValidations>
  <pageMargins left="0.1" right="0.1" top="0.75" bottom="0.75" header="0.3" footer="0.3"/>
  <pageSetup orientation="portrait" r:id="rId1"/>
  <headerFooter>
    <oddHeader>&amp;L&amp;G&amp;C&amp;"-,Bold"&amp;14Charleston Water System&amp;"-,Regular"&amp;11
&amp;"-,Bold Italic"Construction Fee Sheet</oddHeader>
    <oddFooter>&amp;CConstruction Fee Sheet - Page &amp;P&amp;RLast Revision Date: 10/13/2017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M184"/>
  <sheetViews>
    <sheetView view="pageLayout" zoomScaleNormal="100" workbookViewId="0">
      <selection activeCell="A26" sqref="A26"/>
    </sheetView>
  </sheetViews>
  <sheetFormatPr defaultColWidth="9.1796875" defaultRowHeight="14.5" x14ac:dyDescent="0.35"/>
  <cols>
    <col min="1" max="1" width="14.453125" style="2" customWidth="1"/>
    <col min="2" max="2" width="22.81640625" style="2" customWidth="1"/>
    <col min="3" max="3" width="17.7265625" style="2" customWidth="1"/>
    <col min="4" max="4" width="16.1796875" style="2" customWidth="1"/>
    <col min="5" max="5" width="28" style="2" customWidth="1"/>
    <col min="6" max="6" width="14.453125" style="3" customWidth="1"/>
    <col min="7" max="7" width="14.26953125" style="3" customWidth="1"/>
    <col min="8" max="8" width="12.7265625" style="3" customWidth="1"/>
    <col min="9" max="9" width="12.54296875" style="3" customWidth="1"/>
    <col min="10" max="12" width="9.1796875" style="3"/>
    <col min="13" max="13" width="18.7265625" style="3" customWidth="1"/>
    <col min="14" max="16384" width="9.1796875" style="3"/>
  </cols>
  <sheetData>
    <row r="1" spans="1:13" s="2" customFormat="1" x14ac:dyDescent="0.35">
      <c r="A1" s="20" t="s">
        <v>38</v>
      </c>
      <c r="B1" s="127">
        <f>'Project Summary'!B4</f>
        <v>0</v>
      </c>
      <c r="C1" s="128"/>
      <c r="D1" s="20" t="s">
        <v>39</v>
      </c>
      <c r="E1" s="33">
        <f>'Project Summary'!B8</f>
        <v>0</v>
      </c>
      <c r="F1" s="126"/>
      <c r="G1" s="116"/>
      <c r="H1" s="116"/>
      <c r="I1" s="116"/>
    </row>
    <row r="2" spans="1:13" s="2" customFormat="1" x14ac:dyDescent="0.35">
      <c r="A2" s="20" t="s">
        <v>132</v>
      </c>
      <c r="B2" s="129">
        <f>'Project Summary'!B5</f>
        <v>0</v>
      </c>
      <c r="C2" s="130"/>
      <c r="D2" s="21" t="s">
        <v>40</v>
      </c>
      <c r="E2" s="34">
        <f>'Project Summary'!B9</f>
        <v>0</v>
      </c>
      <c r="F2" s="124" t="s">
        <v>235</v>
      </c>
      <c r="G2" s="125"/>
      <c r="H2" s="125"/>
      <c r="I2" s="125"/>
    </row>
    <row r="3" spans="1:13" s="2" customFormat="1" x14ac:dyDescent="0.35">
      <c r="A3" s="20" t="s">
        <v>112</v>
      </c>
      <c r="B3" s="129">
        <f>'Project Summary'!B6</f>
        <v>0</v>
      </c>
      <c r="C3" s="130"/>
      <c r="D3" s="21" t="s">
        <v>41</v>
      </c>
      <c r="E3" s="42">
        <f>'Project Summary'!B10</f>
        <v>0</v>
      </c>
      <c r="F3" s="5" t="s">
        <v>66</v>
      </c>
      <c r="G3" s="5" t="s">
        <v>6</v>
      </c>
      <c r="H3" s="5" t="s">
        <v>58</v>
      </c>
      <c r="I3" s="139" t="s">
        <v>215</v>
      </c>
      <c r="J3" s="139"/>
      <c r="K3" s="139"/>
      <c r="L3" s="139"/>
      <c r="M3" s="139"/>
    </row>
    <row r="4" spans="1:13" s="2" customFormat="1" ht="15" customHeight="1" x14ac:dyDescent="0.35">
      <c r="A4" s="20" t="s">
        <v>64</v>
      </c>
      <c r="B4" s="129">
        <f>'Project Summary'!B7</f>
        <v>0</v>
      </c>
      <c r="C4" s="130"/>
      <c r="D4" s="21"/>
      <c r="E4" s="22"/>
      <c r="F4" s="6"/>
      <c r="G4" s="6"/>
      <c r="H4" s="6"/>
      <c r="I4" s="117" t="s">
        <v>234</v>
      </c>
      <c r="J4" s="131"/>
      <c r="K4" s="131"/>
      <c r="L4" s="131"/>
      <c r="M4" s="132"/>
    </row>
    <row r="5" spans="1:13" s="2" customFormat="1" x14ac:dyDescent="0.35">
      <c r="A5" s="123"/>
      <c r="B5" s="110"/>
      <c r="C5" s="110"/>
      <c r="D5" s="110"/>
      <c r="E5" s="110"/>
      <c r="F5" s="6"/>
      <c r="G5" s="6"/>
      <c r="H5" s="6"/>
      <c r="I5" s="133"/>
      <c r="J5" s="134"/>
      <c r="K5" s="134"/>
      <c r="L5" s="134"/>
      <c r="M5" s="135"/>
    </row>
    <row r="6" spans="1:13" x14ac:dyDescent="0.35">
      <c r="A6" s="124" t="s">
        <v>90</v>
      </c>
      <c r="B6" s="125"/>
      <c r="C6" s="125"/>
      <c r="D6" s="125"/>
      <c r="E6" s="125"/>
      <c r="F6" s="6"/>
      <c r="G6" s="6"/>
      <c r="H6" s="6"/>
      <c r="I6" s="133"/>
      <c r="J6" s="134"/>
      <c r="K6" s="134"/>
      <c r="L6" s="134"/>
      <c r="M6" s="135"/>
    </row>
    <row r="7" spans="1:13" x14ac:dyDescent="0.35">
      <c r="A7" s="140" t="s">
        <v>6</v>
      </c>
      <c r="B7" s="102"/>
      <c r="C7" s="5" t="s">
        <v>24</v>
      </c>
      <c r="D7" s="140" t="s">
        <v>215</v>
      </c>
      <c r="E7" s="140"/>
      <c r="F7" s="11"/>
      <c r="G7" s="6"/>
      <c r="H7" s="6"/>
      <c r="I7" s="133"/>
      <c r="J7" s="134"/>
      <c r="K7" s="134"/>
      <c r="L7" s="134"/>
      <c r="M7" s="135"/>
    </row>
    <row r="8" spans="1:13" x14ac:dyDescent="0.35">
      <c r="A8" s="129" t="s">
        <v>87</v>
      </c>
      <c r="B8" s="129"/>
      <c r="C8" s="6"/>
      <c r="D8" s="117" t="s">
        <v>181</v>
      </c>
      <c r="E8" s="132"/>
      <c r="F8" s="11"/>
      <c r="G8" s="6"/>
      <c r="H8" s="6"/>
      <c r="I8" s="133"/>
      <c r="J8" s="134"/>
      <c r="K8" s="134"/>
      <c r="L8" s="134"/>
      <c r="M8" s="135"/>
    </row>
    <row r="9" spans="1:13" x14ac:dyDescent="0.35">
      <c r="A9" s="141" t="s">
        <v>53</v>
      </c>
      <c r="B9" s="141"/>
      <c r="C9" s="11"/>
      <c r="D9" s="133"/>
      <c r="E9" s="135"/>
      <c r="F9" s="11"/>
      <c r="G9" s="6"/>
      <c r="H9" s="6"/>
      <c r="I9" s="133"/>
      <c r="J9" s="134"/>
      <c r="K9" s="134"/>
      <c r="L9" s="134"/>
      <c r="M9" s="135"/>
    </row>
    <row r="10" spans="1:13" x14ac:dyDescent="0.35">
      <c r="A10" s="141" t="s">
        <v>54</v>
      </c>
      <c r="B10" s="141"/>
      <c r="C10" s="11"/>
      <c r="D10" s="136"/>
      <c r="E10" s="138"/>
      <c r="F10" s="11"/>
      <c r="G10" s="6"/>
      <c r="H10" s="6"/>
      <c r="I10" s="136"/>
      <c r="J10" s="137"/>
      <c r="K10" s="137"/>
      <c r="L10" s="137"/>
      <c r="M10" s="138"/>
    </row>
    <row r="11" spans="1:13" x14ac:dyDescent="0.35">
      <c r="A11" s="123"/>
      <c r="B11" s="123"/>
      <c r="C11" s="68"/>
      <c r="D11" s="23"/>
      <c r="E11" s="23"/>
      <c r="F11" s="115"/>
      <c r="G11" s="116"/>
      <c r="H11" s="116"/>
      <c r="I11" s="116"/>
    </row>
    <row r="12" spans="1:13" x14ac:dyDescent="0.35">
      <c r="A12" s="124" t="s">
        <v>91</v>
      </c>
      <c r="B12" s="125"/>
      <c r="C12" s="125"/>
      <c r="D12" s="125"/>
      <c r="E12" s="125"/>
      <c r="F12" s="124" t="s">
        <v>95</v>
      </c>
      <c r="G12" s="125"/>
      <c r="H12" s="125"/>
      <c r="I12" s="125"/>
    </row>
    <row r="13" spans="1:13" ht="24" x14ac:dyDescent="0.35">
      <c r="A13" s="5" t="s">
        <v>88</v>
      </c>
      <c r="B13" s="5" t="s">
        <v>4</v>
      </c>
      <c r="C13" s="5" t="s">
        <v>43</v>
      </c>
      <c r="D13" s="140" t="s">
        <v>215</v>
      </c>
      <c r="E13" s="140"/>
      <c r="F13" s="5" t="s">
        <v>88</v>
      </c>
      <c r="G13" s="5" t="s">
        <v>4</v>
      </c>
      <c r="H13" s="69" t="s">
        <v>60</v>
      </c>
      <c r="I13" s="69" t="s">
        <v>59</v>
      </c>
      <c r="J13" s="139" t="s">
        <v>216</v>
      </c>
      <c r="K13" s="139"/>
      <c r="L13" s="139"/>
      <c r="M13" s="139"/>
    </row>
    <row r="14" spans="1:13" ht="15" customHeight="1" x14ac:dyDescent="0.35">
      <c r="A14" s="6"/>
      <c r="B14" s="6"/>
      <c r="C14" s="6"/>
      <c r="D14" s="117" t="s">
        <v>190</v>
      </c>
      <c r="E14" s="132"/>
      <c r="F14" s="6"/>
      <c r="G14" s="6"/>
      <c r="H14" s="6"/>
      <c r="I14" s="6"/>
      <c r="J14" s="117" t="s">
        <v>217</v>
      </c>
      <c r="K14" s="131"/>
      <c r="L14" s="131"/>
      <c r="M14" s="132"/>
    </row>
    <row r="15" spans="1:13" x14ac:dyDescent="0.35">
      <c r="A15" s="6"/>
      <c r="B15" s="6"/>
      <c r="C15" s="11"/>
      <c r="D15" s="133"/>
      <c r="E15" s="135"/>
      <c r="F15" s="6"/>
      <c r="G15" s="6"/>
      <c r="H15" s="6"/>
      <c r="I15" s="6"/>
      <c r="J15" s="133"/>
      <c r="K15" s="134"/>
      <c r="L15" s="134"/>
      <c r="M15" s="135"/>
    </row>
    <row r="16" spans="1:13" x14ac:dyDescent="0.35">
      <c r="A16" s="6"/>
      <c r="B16" s="6"/>
      <c r="C16" s="11"/>
      <c r="D16" s="133"/>
      <c r="E16" s="135"/>
      <c r="F16" s="6"/>
      <c r="G16" s="6"/>
      <c r="H16" s="6"/>
      <c r="I16" s="6"/>
      <c r="J16" s="133"/>
      <c r="K16" s="134"/>
      <c r="L16" s="134"/>
      <c r="M16" s="135"/>
    </row>
    <row r="17" spans="1:13" x14ac:dyDescent="0.35">
      <c r="A17" s="6"/>
      <c r="B17" s="6"/>
      <c r="C17" s="11"/>
      <c r="D17" s="133"/>
      <c r="E17" s="135"/>
      <c r="F17" s="6"/>
      <c r="G17" s="6"/>
      <c r="H17" s="6"/>
      <c r="I17" s="6"/>
      <c r="J17" s="133"/>
      <c r="K17" s="134"/>
      <c r="L17" s="134"/>
      <c r="M17" s="135"/>
    </row>
    <row r="18" spans="1:13" x14ac:dyDescent="0.35">
      <c r="A18" s="6"/>
      <c r="B18" s="6"/>
      <c r="C18" s="11"/>
      <c r="D18" s="133"/>
      <c r="E18" s="135"/>
      <c r="F18" s="6"/>
      <c r="G18" s="6"/>
      <c r="H18" s="6"/>
      <c r="I18" s="6"/>
      <c r="J18" s="133"/>
      <c r="K18" s="134"/>
      <c r="L18" s="134"/>
      <c r="M18" s="135"/>
    </row>
    <row r="19" spans="1:13" x14ac:dyDescent="0.35">
      <c r="A19" s="6"/>
      <c r="B19" s="6"/>
      <c r="C19" s="11"/>
      <c r="D19" s="133"/>
      <c r="E19" s="135"/>
      <c r="F19" s="6"/>
      <c r="G19" s="6"/>
      <c r="H19" s="6"/>
      <c r="I19" s="6"/>
      <c r="J19" s="133"/>
      <c r="K19" s="134"/>
      <c r="L19" s="134"/>
      <c r="M19" s="135"/>
    </row>
    <row r="20" spans="1:13" x14ac:dyDescent="0.35">
      <c r="A20" s="6"/>
      <c r="B20" s="6"/>
      <c r="C20" s="11"/>
      <c r="D20" s="133"/>
      <c r="E20" s="135"/>
      <c r="F20" s="6"/>
      <c r="G20" s="100"/>
      <c r="H20" s="13"/>
      <c r="I20" s="13"/>
      <c r="J20" s="133"/>
      <c r="K20" s="134"/>
      <c r="L20" s="134"/>
      <c r="M20" s="135"/>
    </row>
    <row r="21" spans="1:13" x14ac:dyDescent="0.35">
      <c r="A21" s="6"/>
      <c r="B21" s="6"/>
      <c r="C21" s="11"/>
      <c r="D21" s="133"/>
      <c r="E21" s="135"/>
      <c r="F21" s="6"/>
      <c r="G21" s="13"/>
      <c r="H21" s="13"/>
      <c r="I21" s="13"/>
      <c r="J21" s="133"/>
      <c r="K21" s="134"/>
      <c r="L21" s="134"/>
      <c r="M21" s="135"/>
    </row>
    <row r="22" spans="1:13" x14ac:dyDescent="0.35">
      <c r="A22" s="6"/>
      <c r="B22" s="6"/>
      <c r="C22" s="11"/>
      <c r="D22" s="136"/>
      <c r="E22" s="138"/>
      <c r="F22" s="6"/>
      <c r="G22" s="13"/>
      <c r="H22" s="13"/>
      <c r="I22" s="13"/>
      <c r="J22" s="136"/>
      <c r="K22" s="137"/>
      <c r="L22" s="137"/>
      <c r="M22" s="138"/>
    </row>
    <row r="23" spans="1:13" x14ac:dyDescent="0.35">
      <c r="A23" s="65"/>
      <c r="B23" s="65"/>
      <c r="C23" s="65"/>
      <c r="D23" s="5"/>
      <c r="E23" s="14"/>
      <c r="F23" s="115"/>
      <c r="G23" s="115"/>
      <c r="H23" s="115"/>
      <c r="I23" s="115"/>
    </row>
    <row r="24" spans="1:13" x14ac:dyDescent="0.35">
      <c r="A24" s="124" t="s">
        <v>138</v>
      </c>
      <c r="B24" s="125"/>
      <c r="C24" s="125"/>
      <c r="D24" s="125"/>
      <c r="E24" s="125"/>
      <c r="F24" s="124" t="s">
        <v>96</v>
      </c>
      <c r="G24" s="125"/>
      <c r="H24" s="125"/>
      <c r="I24" s="125"/>
    </row>
    <row r="25" spans="1:13" x14ac:dyDescent="0.35">
      <c r="A25" s="5" t="s">
        <v>88</v>
      </c>
      <c r="B25" s="5" t="s">
        <v>174</v>
      </c>
      <c r="C25" s="5" t="s">
        <v>175</v>
      </c>
      <c r="D25" s="140" t="s">
        <v>215</v>
      </c>
      <c r="E25" s="140"/>
      <c r="F25" s="5" t="s">
        <v>88</v>
      </c>
      <c r="G25" s="5" t="s">
        <v>66</v>
      </c>
      <c r="H25" s="69" t="s">
        <v>58</v>
      </c>
      <c r="I25" s="69" t="s">
        <v>57</v>
      </c>
      <c r="J25" s="139" t="s">
        <v>215</v>
      </c>
      <c r="K25" s="139"/>
      <c r="L25" s="139"/>
      <c r="M25" s="139"/>
    </row>
    <row r="26" spans="1:13" ht="15" customHeight="1" x14ac:dyDescent="0.35">
      <c r="A26" s="6"/>
      <c r="B26" s="6"/>
      <c r="C26" s="6"/>
      <c r="D26" s="117" t="s">
        <v>246</v>
      </c>
      <c r="E26" s="118"/>
      <c r="F26" s="6"/>
      <c r="G26" s="6"/>
      <c r="H26" s="6"/>
      <c r="I26" s="6"/>
      <c r="J26" s="117" t="s">
        <v>210</v>
      </c>
      <c r="K26" s="131"/>
      <c r="L26" s="131"/>
      <c r="M26" s="132"/>
    </row>
    <row r="27" spans="1:13" x14ac:dyDescent="0.35">
      <c r="A27" s="6"/>
      <c r="B27" s="6"/>
      <c r="C27" s="11"/>
      <c r="D27" s="119"/>
      <c r="E27" s="120"/>
      <c r="F27" s="6"/>
      <c r="G27" s="6"/>
      <c r="H27" s="6"/>
      <c r="I27" s="6"/>
      <c r="J27" s="133"/>
      <c r="K27" s="134"/>
      <c r="L27" s="134"/>
      <c r="M27" s="135"/>
    </row>
    <row r="28" spans="1:13" x14ac:dyDescent="0.35">
      <c r="A28" s="6"/>
      <c r="B28" s="6"/>
      <c r="C28" s="11"/>
      <c r="D28" s="119"/>
      <c r="E28" s="120"/>
      <c r="F28" s="6"/>
      <c r="G28" s="6"/>
      <c r="H28" s="6"/>
      <c r="I28" s="6"/>
      <c r="J28" s="133"/>
      <c r="K28" s="134"/>
      <c r="L28" s="134"/>
      <c r="M28" s="135"/>
    </row>
    <row r="29" spans="1:13" x14ac:dyDescent="0.35">
      <c r="A29" s="6"/>
      <c r="B29" s="6"/>
      <c r="C29" s="11"/>
      <c r="D29" s="119"/>
      <c r="E29" s="120"/>
      <c r="F29" s="6"/>
      <c r="G29" s="6"/>
      <c r="H29" s="6"/>
      <c r="I29" s="6"/>
      <c r="J29" s="133"/>
      <c r="K29" s="134"/>
      <c r="L29" s="134"/>
      <c r="M29" s="135"/>
    </row>
    <row r="30" spans="1:13" x14ac:dyDescent="0.35">
      <c r="A30" s="6"/>
      <c r="B30" s="6"/>
      <c r="C30" s="11"/>
      <c r="D30" s="119"/>
      <c r="E30" s="120"/>
      <c r="F30" s="6"/>
      <c r="G30" s="6"/>
      <c r="H30" s="6"/>
      <c r="I30" s="6"/>
      <c r="J30" s="133"/>
      <c r="K30" s="134"/>
      <c r="L30" s="134"/>
      <c r="M30" s="135"/>
    </row>
    <row r="31" spans="1:13" x14ac:dyDescent="0.35">
      <c r="A31" s="6"/>
      <c r="B31" s="6"/>
      <c r="C31" s="11"/>
      <c r="D31" s="119"/>
      <c r="E31" s="120"/>
      <c r="F31" s="6"/>
      <c r="G31" s="6"/>
      <c r="H31" s="6"/>
      <c r="I31" s="6"/>
      <c r="J31" s="133"/>
      <c r="K31" s="134"/>
      <c r="L31" s="134"/>
      <c r="M31" s="135"/>
    </row>
    <row r="32" spans="1:13" x14ac:dyDescent="0.35">
      <c r="A32" s="6"/>
      <c r="B32" s="6"/>
      <c r="C32" s="11"/>
      <c r="D32" s="119"/>
      <c r="E32" s="120"/>
      <c r="F32" s="6"/>
      <c r="G32" s="6"/>
      <c r="H32" s="6"/>
      <c r="I32" s="6"/>
      <c r="J32" s="133"/>
      <c r="K32" s="134"/>
      <c r="L32" s="134"/>
      <c r="M32" s="135"/>
    </row>
    <row r="33" spans="1:13" x14ac:dyDescent="0.35">
      <c r="A33" s="6"/>
      <c r="B33" s="6"/>
      <c r="C33" s="11"/>
      <c r="D33" s="119"/>
      <c r="E33" s="120"/>
      <c r="F33" s="6"/>
      <c r="G33" s="6"/>
      <c r="H33" s="6"/>
      <c r="I33" s="6"/>
      <c r="J33" s="133"/>
      <c r="K33" s="134"/>
      <c r="L33" s="134"/>
      <c r="M33" s="135"/>
    </row>
    <row r="34" spans="1:13" x14ac:dyDescent="0.35">
      <c r="A34" s="6"/>
      <c r="B34" s="6"/>
      <c r="C34" s="11"/>
      <c r="D34" s="121"/>
      <c r="E34" s="122"/>
      <c r="F34" s="6"/>
      <c r="G34" s="6"/>
      <c r="H34" s="6"/>
      <c r="I34" s="6"/>
      <c r="J34" s="136"/>
      <c r="K34" s="137"/>
      <c r="L34" s="137"/>
      <c r="M34" s="138"/>
    </row>
    <row r="35" spans="1:13" x14ac:dyDescent="0.35">
      <c r="A35" s="65"/>
      <c r="B35" s="65"/>
      <c r="C35" s="65"/>
      <c r="D35" s="5"/>
      <c r="E35" s="14"/>
      <c r="F35" s="115"/>
      <c r="G35" s="115"/>
      <c r="H35" s="115"/>
      <c r="I35" s="115"/>
    </row>
    <row r="36" spans="1:13" x14ac:dyDescent="0.35">
      <c r="A36" s="124" t="s">
        <v>140</v>
      </c>
      <c r="B36" s="125"/>
      <c r="C36" s="125"/>
      <c r="D36" s="125"/>
      <c r="E36" s="125"/>
      <c r="F36" s="124" t="s">
        <v>141</v>
      </c>
      <c r="G36" s="125"/>
      <c r="H36" s="125"/>
      <c r="I36" s="125"/>
    </row>
    <row r="37" spans="1:13" x14ac:dyDescent="0.35">
      <c r="A37" s="5" t="s">
        <v>88</v>
      </c>
      <c r="B37" s="5" t="s">
        <v>45</v>
      </c>
      <c r="C37" s="5" t="s">
        <v>24</v>
      </c>
      <c r="D37" s="140" t="s">
        <v>215</v>
      </c>
      <c r="E37" s="140"/>
      <c r="F37" s="5" t="s">
        <v>88</v>
      </c>
      <c r="G37" s="5" t="s">
        <v>66</v>
      </c>
      <c r="H37" s="5" t="s">
        <v>58</v>
      </c>
      <c r="I37" s="5" t="s">
        <v>57</v>
      </c>
      <c r="J37" s="139" t="s">
        <v>215</v>
      </c>
      <c r="K37" s="139"/>
      <c r="L37" s="139"/>
      <c r="M37" s="139"/>
    </row>
    <row r="38" spans="1:13" ht="15" customHeight="1" x14ac:dyDescent="0.35">
      <c r="A38" s="6"/>
      <c r="B38" s="6"/>
      <c r="C38" s="6"/>
      <c r="D38" s="117" t="s">
        <v>191</v>
      </c>
      <c r="E38" s="118"/>
      <c r="F38" s="6"/>
      <c r="G38" s="6"/>
      <c r="H38" s="6"/>
      <c r="I38" s="6"/>
      <c r="J38" s="117" t="s">
        <v>192</v>
      </c>
      <c r="K38" s="131"/>
      <c r="L38" s="131"/>
      <c r="M38" s="132"/>
    </row>
    <row r="39" spans="1:13" x14ac:dyDescent="0.35">
      <c r="A39" s="6"/>
      <c r="B39" s="6"/>
      <c r="C39" s="11"/>
      <c r="D39" s="119"/>
      <c r="E39" s="120"/>
      <c r="F39" s="6"/>
      <c r="G39" s="6"/>
      <c r="H39" s="6"/>
      <c r="I39" s="6"/>
      <c r="J39" s="133"/>
      <c r="K39" s="134"/>
      <c r="L39" s="134"/>
      <c r="M39" s="135"/>
    </row>
    <row r="40" spans="1:13" x14ac:dyDescent="0.35">
      <c r="A40" s="6"/>
      <c r="B40" s="6"/>
      <c r="C40" s="11"/>
      <c r="D40" s="119"/>
      <c r="E40" s="120"/>
      <c r="F40" s="6"/>
      <c r="G40" s="6"/>
      <c r="H40" s="6"/>
      <c r="I40" s="6"/>
      <c r="J40" s="133"/>
      <c r="K40" s="134"/>
      <c r="L40" s="134"/>
      <c r="M40" s="135"/>
    </row>
    <row r="41" spans="1:13" x14ac:dyDescent="0.35">
      <c r="A41" s="6"/>
      <c r="B41" s="6"/>
      <c r="C41" s="11"/>
      <c r="D41" s="119"/>
      <c r="E41" s="120"/>
      <c r="F41" s="6"/>
      <c r="G41" s="6"/>
      <c r="H41" s="6"/>
      <c r="I41" s="6"/>
      <c r="J41" s="133"/>
      <c r="K41" s="134"/>
      <c r="L41" s="134"/>
      <c r="M41" s="135"/>
    </row>
    <row r="42" spans="1:13" x14ac:dyDescent="0.35">
      <c r="A42" s="6"/>
      <c r="B42" s="6"/>
      <c r="C42" s="11"/>
      <c r="D42" s="119"/>
      <c r="E42" s="120"/>
      <c r="F42" s="6"/>
      <c r="G42" s="6"/>
      <c r="H42" s="6"/>
      <c r="I42" s="6"/>
      <c r="J42" s="133"/>
      <c r="K42" s="134"/>
      <c r="L42" s="134"/>
      <c r="M42" s="135"/>
    </row>
    <row r="43" spans="1:13" x14ac:dyDescent="0.35">
      <c r="A43" s="6"/>
      <c r="B43" s="6"/>
      <c r="C43" s="11"/>
      <c r="D43" s="119"/>
      <c r="E43" s="120"/>
      <c r="F43" s="6"/>
      <c r="G43" s="6"/>
      <c r="H43" s="6"/>
      <c r="I43" s="6"/>
      <c r="J43" s="133"/>
      <c r="K43" s="134"/>
      <c r="L43" s="134"/>
      <c r="M43" s="135"/>
    </row>
    <row r="44" spans="1:13" x14ac:dyDescent="0.35">
      <c r="A44" s="6"/>
      <c r="B44" s="6"/>
      <c r="C44" s="11"/>
      <c r="D44" s="119"/>
      <c r="E44" s="120"/>
      <c r="F44" s="6"/>
      <c r="G44" s="6"/>
      <c r="H44" s="13"/>
      <c r="I44" s="13"/>
      <c r="J44" s="133"/>
      <c r="K44" s="134"/>
      <c r="L44" s="134"/>
      <c r="M44" s="135"/>
    </row>
    <row r="45" spans="1:13" x14ac:dyDescent="0.35">
      <c r="A45" s="6"/>
      <c r="B45" s="6"/>
      <c r="C45" s="11"/>
      <c r="D45" s="121"/>
      <c r="E45" s="122"/>
      <c r="F45" s="6"/>
      <c r="G45" s="6"/>
      <c r="H45" s="13"/>
      <c r="I45" s="13"/>
      <c r="J45" s="136"/>
      <c r="K45" s="137"/>
      <c r="L45" s="137"/>
      <c r="M45" s="138"/>
    </row>
    <row r="46" spans="1:13" x14ac:dyDescent="0.35">
      <c r="A46" s="65"/>
      <c r="B46" s="65"/>
      <c r="C46" s="65"/>
      <c r="D46" s="5"/>
      <c r="E46" s="14"/>
      <c r="F46" s="4"/>
      <c r="G46" s="4"/>
      <c r="H46" s="4"/>
      <c r="I46" s="4"/>
    </row>
    <row r="47" spans="1:13" hidden="1" x14ac:dyDescent="0.35">
      <c r="A47" s="3"/>
      <c r="B47" s="3"/>
      <c r="C47" s="3"/>
      <c r="D47" s="3"/>
      <c r="E47" s="3"/>
      <c r="F47" s="4"/>
      <c r="G47" s="4"/>
      <c r="H47" s="4"/>
      <c r="I47" s="4"/>
    </row>
    <row r="48" spans="1:13" hidden="1" x14ac:dyDescent="0.35">
      <c r="A48" s="25" t="s">
        <v>228</v>
      </c>
      <c r="B48" s="25"/>
      <c r="C48" s="25"/>
      <c r="D48" s="25"/>
      <c r="E48" s="25"/>
    </row>
    <row r="49" spans="1:5" hidden="1" x14ac:dyDescent="0.35">
      <c r="A49" s="41" t="s">
        <v>229</v>
      </c>
      <c r="B49" s="41"/>
      <c r="C49" s="41"/>
      <c r="D49" s="41"/>
      <c r="E49" s="41"/>
    </row>
    <row r="50" spans="1:5" hidden="1" x14ac:dyDescent="0.35">
      <c r="A50" s="41" t="s">
        <v>230</v>
      </c>
      <c r="B50" s="40"/>
      <c r="C50" s="40"/>
      <c r="D50" s="40"/>
      <c r="E50" s="40"/>
    </row>
    <row r="51" spans="1:5" hidden="1" x14ac:dyDescent="0.35">
      <c r="A51" s="41" t="s">
        <v>231</v>
      </c>
      <c r="B51" s="40"/>
      <c r="C51" s="40"/>
      <c r="D51" s="61"/>
      <c r="E51" s="27"/>
    </row>
    <row r="52" spans="1:5" hidden="1" x14ac:dyDescent="0.35">
      <c r="A52" s="41" t="s">
        <v>53</v>
      </c>
      <c r="B52" s="40"/>
      <c r="C52" s="40"/>
      <c r="D52" s="61"/>
      <c r="E52" s="27"/>
    </row>
    <row r="53" spans="1:5" hidden="1" x14ac:dyDescent="0.35">
      <c r="A53" s="41" t="s">
        <v>232</v>
      </c>
      <c r="B53" s="40"/>
      <c r="C53" s="40"/>
      <c r="D53" s="61"/>
      <c r="E53" s="27"/>
    </row>
    <row r="54" spans="1:5" hidden="1" x14ac:dyDescent="0.35">
      <c r="A54" s="41" t="s">
        <v>233</v>
      </c>
      <c r="B54" s="40"/>
      <c r="C54" s="40"/>
      <c r="D54" s="61"/>
      <c r="E54" s="27"/>
    </row>
    <row r="55" spans="1:5" x14ac:dyDescent="0.35">
      <c r="A55" s="41"/>
      <c r="B55" s="40"/>
      <c r="C55" s="40"/>
      <c r="D55" s="61"/>
      <c r="E55" s="27"/>
    </row>
    <row r="56" spans="1:5" x14ac:dyDescent="0.35">
      <c r="A56" s="41"/>
      <c r="B56" s="40"/>
      <c r="C56" s="40"/>
      <c r="D56" s="61"/>
      <c r="E56" s="27"/>
    </row>
    <row r="57" spans="1:5" x14ac:dyDescent="0.35">
      <c r="A57" s="41"/>
      <c r="B57" s="40"/>
      <c r="C57" s="40"/>
      <c r="D57" s="61"/>
      <c r="E57" s="27"/>
    </row>
    <row r="58" spans="1:5" x14ac:dyDescent="0.35">
      <c r="A58" s="41"/>
      <c r="B58" s="40"/>
      <c r="C58" s="40"/>
      <c r="D58" s="61"/>
      <c r="E58" s="27"/>
    </row>
    <row r="59" spans="1:5" x14ac:dyDescent="0.35">
      <c r="A59" s="41"/>
      <c r="B59" s="40"/>
      <c r="C59" s="40"/>
      <c r="D59" s="61"/>
      <c r="E59" s="27"/>
    </row>
    <row r="60" spans="1:5" x14ac:dyDescent="0.35">
      <c r="A60" s="40"/>
      <c r="B60" s="40"/>
      <c r="C60" s="40"/>
      <c r="D60" s="61"/>
      <c r="E60" s="27"/>
    </row>
    <row r="61" spans="1:5" x14ac:dyDescent="0.35">
      <c r="A61" s="41"/>
      <c r="B61" s="41"/>
      <c r="C61" s="41"/>
      <c r="D61" s="41"/>
      <c r="E61" s="41"/>
    </row>
    <row r="62" spans="1:5" x14ac:dyDescent="0.35">
      <c r="A62" s="41"/>
      <c r="B62" s="41"/>
      <c r="C62" s="41"/>
      <c r="D62" s="41"/>
      <c r="E62" s="41"/>
    </row>
    <row r="63" spans="1:5" x14ac:dyDescent="0.35">
      <c r="A63" s="40"/>
      <c r="B63" s="40"/>
      <c r="C63" s="40"/>
      <c r="D63" s="40"/>
      <c r="E63" s="40"/>
    </row>
    <row r="64" spans="1:5" x14ac:dyDescent="0.35">
      <c r="A64" s="40"/>
      <c r="B64" s="40"/>
      <c r="C64" s="40"/>
      <c r="D64" s="61"/>
      <c r="E64" s="27"/>
    </row>
    <row r="65" spans="1:5" x14ac:dyDescent="0.35">
      <c r="A65" s="40"/>
      <c r="B65" s="40"/>
      <c r="C65" s="40"/>
      <c r="D65" s="61"/>
      <c r="E65" s="27"/>
    </row>
    <row r="66" spans="1:5" x14ac:dyDescent="0.35">
      <c r="A66" s="40"/>
      <c r="B66" s="40"/>
      <c r="C66" s="40"/>
      <c r="D66" s="61"/>
      <c r="E66" s="27"/>
    </row>
    <row r="67" spans="1:5" x14ac:dyDescent="0.35">
      <c r="A67" s="40"/>
      <c r="B67" s="40"/>
      <c r="C67" s="40"/>
      <c r="D67" s="61"/>
      <c r="E67" s="27"/>
    </row>
    <row r="68" spans="1:5" x14ac:dyDescent="0.35">
      <c r="A68" s="40"/>
      <c r="B68" s="40"/>
      <c r="C68" s="40"/>
      <c r="D68" s="61"/>
      <c r="E68" s="27"/>
    </row>
    <row r="69" spans="1:5" x14ac:dyDescent="0.35">
      <c r="A69" s="40"/>
      <c r="B69" s="40"/>
      <c r="C69" s="40"/>
      <c r="D69" s="61"/>
      <c r="E69" s="27"/>
    </row>
    <row r="70" spans="1:5" x14ac:dyDescent="0.35">
      <c r="A70" s="40"/>
      <c r="B70" s="40"/>
      <c r="C70" s="40"/>
      <c r="D70" s="61"/>
      <c r="E70" s="27"/>
    </row>
    <row r="71" spans="1:5" x14ac:dyDescent="0.35">
      <c r="A71" s="40"/>
      <c r="B71" s="40"/>
      <c r="C71" s="40"/>
      <c r="D71" s="61"/>
      <c r="E71" s="27"/>
    </row>
    <row r="72" spans="1:5" x14ac:dyDescent="0.35">
      <c r="A72" s="40"/>
      <c r="B72" s="40"/>
      <c r="C72" s="40"/>
      <c r="D72" s="61"/>
      <c r="E72" s="27"/>
    </row>
    <row r="73" spans="1:5" x14ac:dyDescent="0.35">
      <c r="A73" s="40"/>
      <c r="B73" s="40"/>
      <c r="C73" s="40"/>
      <c r="D73" s="61"/>
      <c r="E73" s="27"/>
    </row>
    <row r="74" spans="1:5" x14ac:dyDescent="0.35">
      <c r="A74" s="41"/>
      <c r="B74" s="41"/>
      <c r="C74" s="41"/>
      <c r="D74" s="41"/>
      <c r="E74" s="41"/>
    </row>
    <row r="75" spans="1:5" x14ac:dyDescent="0.35">
      <c r="A75" s="41"/>
      <c r="B75" s="41"/>
      <c r="C75" s="41"/>
      <c r="D75" s="41"/>
      <c r="E75" s="41"/>
    </row>
    <row r="76" spans="1:5" x14ac:dyDescent="0.35">
      <c r="A76" s="40"/>
      <c r="B76" s="40"/>
      <c r="C76" s="40"/>
      <c r="D76" s="40"/>
      <c r="E76" s="40"/>
    </row>
    <row r="77" spans="1:5" x14ac:dyDescent="0.35">
      <c r="A77" s="40"/>
      <c r="B77" s="40"/>
      <c r="C77" s="40"/>
      <c r="D77" s="61"/>
      <c r="E77" s="27"/>
    </row>
    <row r="78" spans="1:5" x14ac:dyDescent="0.35">
      <c r="A78" s="40"/>
      <c r="B78" s="40"/>
      <c r="C78" s="40"/>
      <c r="D78" s="61"/>
      <c r="E78" s="27"/>
    </row>
    <row r="79" spans="1:5" x14ac:dyDescent="0.35">
      <c r="A79" s="40"/>
      <c r="B79" s="40"/>
      <c r="C79" s="40"/>
      <c r="D79" s="61"/>
      <c r="E79" s="27"/>
    </row>
    <row r="80" spans="1:5" x14ac:dyDescent="0.35">
      <c r="A80" s="40"/>
      <c r="B80" s="40"/>
      <c r="C80" s="40"/>
      <c r="D80" s="61"/>
      <c r="E80" s="27"/>
    </row>
    <row r="81" spans="1:5" x14ac:dyDescent="0.35">
      <c r="A81" s="40"/>
      <c r="B81" s="40"/>
      <c r="C81" s="40"/>
      <c r="D81" s="61"/>
      <c r="E81" s="27"/>
    </row>
    <row r="82" spans="1:5" x14ac:dyDescent="0.35">
      <c r="A82" s="40"/>
      <c r="B82" s="40"/>
      <c r="C82" s="40"/>
      <c r="D82" s="61"/>
      <c r="E82" s="27"/>
    </row>
    <row r="83" spans="1:5" x14ac:dyDescent="0.35">
      <c r="A83" s="40"/>
      <c r="B83" s="40"/>
      <c r="C83" s="40"/>
      <c r="D83" s="61"/>
      <c r="E83" s="27"/>
    </row>
    <row r="84" spans="1:5" x14ac:dyDescent="0.35">
      <c r="A84" s="40"/>
      <c r="B84" s="40"/>
      <c r="C84" s="40"/>
      <c r="D84" s="61"/>
      <c r="E84" s="27"/>
    </row>
    <row r="85" spans="1:5" x14ac:dyDescent="0.35">
      <c r="A85" s="40"/>
      <c r="B85" s="40"/>
      <c r="C85" s="40"/>
      <c r="D85" s="61"/>
      <c r="E85" s="27"/>
    </row>
    <row r="86" spans="1:5" x14ac:dyDescent="0.35">
      <c r="A86" s="40"/>
      <c r="B86" s="40"/>
      <c r="C86" s="40"/>
      <c r="D86" s="61"/>
      <c r="E86" s="27"/>
    </row>
    <row r="87" spans="1:5" x14ac:dyDescent="0.35">
      <c r="A87" s="3"/>
      <c r="B87" s="3"/>
      <c r="C87" s="3"/>
      <c r="D87" s="3"/>
      <c r="E87" s="3"/>
    </row>
    <row r="88" spans="1:5" x14ac:dyDescent="0.35">
      <c r="A88" s="3"/>
      <c r="B88" s="3"/>
      <c r="C88" s="3"/>
      <c r="D88" s="3"/>
      <c r="E88" s="3"/>
    </row>
    <row r="89" spans="1:5" x14ac:dyDescent="0.35">
      <c r="A89" s="3"/>
      <c r="B89" s="3"/>
      <c r="C89" s="3"/>
      <c r="D89" s="3"/>
      <c r="E89" s="3"/>
    </row>
    <row r="90" spans="1:5" x14ac:dyDescent="0.35">
      <c r="A90" s="3"/>
      <c r="B90" s="3"/>
      <c r="C90" s="3"/>
      <c r="D90" s="3"/>
      <c r="E90" s="3"/>
    </row>
    <row r="91" spans="1:5" x14ac:dyDescent="0.35">
      <c r="A91" s="3"/>
      <c r="B91" s="3"/>
      <c r="C91" s="3"/>
      <c r="D91" s="3"/>
      <c r="E91" s="3"/>
    </row>
    <row r="92" spans="1:5" x14ac:dyDescent="0.35">
      <c r="A92" s="3"/>
      <c r="B92" s="3"/>
      <c r="C92" s="3"/>
      <c r="D92" s="3"/>
      <c r="E92" s="3"/>
    </row>
    <row r="93" spans="1:5" x14ac:dyDescent="0.35">
      <c r="D93" s="62"/>
      <c r="E93" s="63"/>
    </row>
    <row r="95" spans="1:5" x14ac:dyDescent="0.35">
      <c r="A95" s="3"/>
      <c r="B95" s="3"/>
      <c r="C95" s="3"/>
      <c r="D95" s="3"/>
      <c r="E95" s="3"/>
    </row>
    <row r="96" spans="1:5" x14ac:dyDescent="0.35">
      <c r="A96" s="3"/>
      <c r="B96" s="3"/>
      <c r="C96" s="3"/>
      <c r="D96" s="3"/>
      <c r="E96" s="3"/>
    </row>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row r="167" s="3" customFormat="1" x14ac:dyDescent="0.35"/>
    <row r="168" s="3" customFormat="1" x14ac:dyDescent="0.35"/>
    <row r="169" s="3" customFormat="1" x14ac:dyDescent="0.35"/>
    <row r="170" s="3" customFormat="1" x14ac:dyDescent="0.35"/>
    <row r="171" s="3" customFormat="1" x14ac:dyDescent="0.35"/>
    <row r="172" s="3" customFormat="1" x14ac:dyDescent="0.35"/>
    <row r="173" s="3" customFormat="1" x14ac:dyDescent="0.35"/>
    <row r="174" s="3" customFormat="1" x14ac:dyDescent="0.35"/>
    <row r="175" s="3" customFormat="1" x14ac:dyDescent="0.35"/>
    <row r="176" s="3" customFormat="1" x14ac:dyDescent="0.35"/>
    <row r="177" s="3" customFormat="1" x14ac:dyDescent="0.35"/>
    <row r="178" s="3" customFormat="1" x14ac:dyDescent="0.35"/>
    <row r="179" s="3" customFormat="1" x14ac:dyDescent="0.35"/>
    <row r="180" s="3" customFormat="1" x14ac:dyDescent="0.35"/>
    <row r="181" s="3" customFormat="1" x14ac:dyDescent="0.35"/>
    <row r="182" s="3" customFormat="1" x14ac:dyDescent="0.35"/>
    <row r="183" s="3" customFormat="1" x14ac:dyDescent="0.35"/>
    <row r="184" s="3" customFormat="1" x14ac:dyDescent="0.35"/>
  </sheetData>
  <sheetProtection algorithmName="SHA-512" hashValue="85IAYGgtMEppLnQIEAj2ivXA2kvyvybxbCSXsI93hJ/yZWTYX6n4hSLjduRETdJ1xrkOAahQfivjAGcymVZWuw==" saltValue="nOY3u3ffgesrDhx+EUDIBg==" spinCount="100000" sheet="1" objects="1" scenarios="1" selectLockedCells="1"/>
  <mergeCells count="38">
    <mergeCell ref="J38:M45"/>
    <mergeCell ref="F12:I12"/>
    <mergeCell ref="F36:I36"/>
    <mergeCell ref="J13:M13"/>
    <mergeCell ref="J25:M25"/>
    <mergeCell ref="J37:M37"/>
    <mergeCell ref="J14:M22"/>
    <mergeCell ref="J26:M34"/>
    <mergeCell ref="F24:I24"/>
    <mergeCell ref="F35:I35"/>
    <mergeCell ref="F23:I23"/>
    <mergeCell ref="D37:E37"/>
    <mergeCell ref="D38:E45"/>
    <mergeCell ref="A12:E12"/>
    <mergeCell ref="A36:E36"/>
    <mergeCell ref="D7:E7"/>
    <mergeCell ref="D8:E10"/>
    <mergeCell ref="D13:E13"/>
    <mergeCell ref="D14:E22"/>
    <mergeCell ref="D25:E25"/>
    <mergeCell ref="A24:E24"/>
    <mergeCell ref="A11:B11"/>
    <mergeCell ref="F11:I11"/>
    <mergeCell ref="D26:E34"/>
    <mergeCell ref="A5:E5"/>
    <mergeCell ref="F2:I2"/>
    <mergeCell ref="F1:I1"/>
    <mergeCell ref="B1:C1"/>
    <mergeCell ref="B2:C2"/>
    <mergeCell ref="B3:C3"/>
    <mergeCell ref="B4:C4"/>
    <mergeCell ref="I4:M10"/>
    <mergeCell ref="I3:M3"/>
    <mergeCell ref="A6:E6"/>
    <mergeCell ref="A7:B7"/>
    <mergeCell ref="A8:B8"/>
    <mergeCell ref="A9:B9"/>
    <mergeCell ref="A10:B10"/>
  </mergeCells>
  <dataValidations count="9">
    <dataValidation type="list" errorStyle="warning" allowBlank="1" showInputMessage="1" showErrorMessage="1" errorTitle="No Type Selected" error="Please select a hydrant type." sqref="F4:F10" xr:uid="{00000000-0002-0000-0200-000000000000}">
      <formula1>WA_Hydrant_Type</formula1>
    </dataValidation>
    <dataValidation type="list" allowBlank="1" showInputMessage="1" showErrorMessage="1" sqref="B14:B22" xr:uid="{00000000-0002-0000-0200-000001000000}">
      <formula1>WA_Main_Material</formula1>
    </dataValidation>
    <dataValidation type="list" allowBlank="1" showInputMessage="1" showErrorMessage="1" sqref="B26:B34 G26:G34" xr:uid="{00000000-0002-0000-0200-000002000000}">
      <formula1>WA_Service_Type</formula1>
    </dataValidation>
    <dataValidation type="list" errorStyle="warning" allowBlank="1" showInputMessage="1" showErrorMessage="1" errorTitle="Invalid Value" error="It looks like you have entered in a value that is not in the pick list!!" sqref="B38:B45 G38:G45" xr:uid="{00000000-0002-0000-0200-000003000000}">
      <formula1>WA_Valve_Types</formula1>
    </dataValidation>
    <dataValidation type="list" allowBlank="1" showInputMessage="1" showErrorMessage="1" sqref="A14:A22 F14:F22" xr:uid="{00000000-0002-0000-0200-000004000000}">
      <formula1>WA_Main_Diameter</formula1>
    </dataValidation>
    <dataValidation type="list" errorStyle="warning" allowBlank="1" showInputMessage="1" showErrorMessage="1" errorTitle="Invalid Value" error="It looks like you have entered in a value that is not in the pick list!!" sqref="A38:A45 F38:F45" xr:uid="{00000000-0002-0000-0200-000005000000}">
      <formula1>WA_Main_Diameter</formula1>
    </dataValidation>
    <dataValidation type="list" allowBlank="1" showInputMessage="1" showErrorMessage="1" sqref="A26:A34 F26:F34" xr:uid="{00000000-0002-0000-0200-000006000000}">
      <formula1>WA_Service_Diameter</formula1>
    </dataValidation>
    <dataValidation type="whole" operator="greaterThanOrEqual" allowBlank="1" showInputMessage="1" showErrorMessage="1" sqref="C8:C10 C14:C22 C26:C34 C38:C45 H38:I45 H14:I22 H26:I34" xr:uid="{00000000-0002-0000-0200-000007000000}">
      <formula1>0</formula1>
    </dataValidation>
    <dataValidation type="list" allowBlank="1" showInputMessage="1" showErrorMessage="1" sqref="G4:G10" xr:uid="{00000000-0002-0000-0200-000008000000}">
      <formula1>$A$49:$A$54</formula1>
    </dataValidation>
  </dataValidations>
  <pageMargins left="0.33941947565543074" right="0.1" top="0.75" bottom="0.75" header="0.3" footer="0.3"/>
  <pageSetup orientation="portrait" r:id="rId1"/>
  <headerFooter>
    <oddHeader>&amp;L&amp;G&amp;C
&amp;"-,Bold Italic"Asset Inventory - Water Distribution System</oddHeader>
    <oddFooter>&amp;CWater Distribution System - Page &amp;P&amp;RLast Revision Date: 4/14/25</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N183"/>
  <sheetViews>
    <sheetView view="pageLayout" zoomScaleNormal="100" workbookViewId="0">
      <selection activeCell="B40" sqref="B40"/>
    </sheetView>
  </sheetViews>
  <sheetFormatPr defaultColWidth="9.1796875" defaultRowHeight="14.5" x14ac:dyDescent="0.35"/>
  <cols>
    <col min="1" max="1" width="14.7265625" style="3" customWidth="1"/>
    <col min="2" max="2" width="14.26953125" style="2" customWidth="1"/>
    <col min="3" max="3" width="16.26953125" style="2" customWidth="1"/>
    <col min="4" max="4" width="19.1796875" style="2" customWidth="1"/>
    <col min="5" max="5" width="16.54296875" style="2" customWidth="1"/>
    <col min="6" max="6" width="16.453125" style="2" customWidth="1"/>
    <col min="7" max="7" width="20.453125" style="3" customWidth="1"/>
    <col min="8" max="8" width="13.81640625" style="3" customWidth="1"/>
    <col min="9" max="9" width="16.7265625" style="3" customWidth="1"/>
    <col min="10" max="10" width="15.81640625" style="3" customWidth="1"/>
    <col min="11" max="13" width="9.1796875" style="3"/>
    <col min="14" max="14" width="4.54296875" style="3" customWidth="1"/>
    <col min="15" max="16384" width="9.1796875" style="3"/>
  </cols>
  <sheetData>
    <row r="1" spans="1:14" s="2" customFormat="1" x14ac:dyDescent="0.35">
      <c r="A1" s="154" t="s">
        <v>38</v>
      </c>
      <c r="B1" s="154"/>
      <c r="C1" s="155">
        <f>'Project Summary'!B19</f>
        <v>0</v>
      </c>
      <c r="D1" s="156"/>
      <c r="E1" s="20" t="s">
        <v>39</v>
      </c>
      <c r="F1" s="33">
        <f>'Project Summary'!B23</f>
        <v>0</v>
      </c>
      <c r="G1" s="102"/>
      <c r="H1" s="102"/>
      <c r="I1" s="102"/>
      <c r="J1" s="102"/>
    </row>
    <row r="2" spans="1:14" s="2" customFormat="1" x14ac:dyDescent="0.35">
      <c r="A2" s="154" t="s">
        <v>132</v>
      </c>
      <c r="B2" s="154"/>
      <c r="C2" s="129">
        <f>'Project Summary'!B20</f>
        <v>0</v>
      </c>
      <c r="D2" s="130"/>
      <c r="E2" s="21" t="s">
        <v>40</v>
      </c>
      <c r="F2" s="34">
        <f>'Project Summary'!B24</f>
        <v>0</v>
      </c>
      <c r="G2" s="124" t="s">
        <v>48</v>
      </c>
      <c r="H2" s="125"/>
      <c r="I2" s="125"/>
      <c r="J2" s="125"/>
    </row>
    <row r="3" spans="1:14" s="2" customFormat="1" x14ac:dyDescent="0.35">
      <c r="A3" s="154" t="s">
        <v>111</v>
      </c>
      <c r="B3" s="154"/>
      <c r="C3" s="129">
        <f>'Project Summary'!B21</f>
        <v>0</v>
      </c>
      <c r="D3" s="130"/>
      <c r="E3" s="21" t="s">
        <v>41</v>
      </c>
      <c r="F3" s="88">
        <f>'Project Summary'!B25</f>
        <v>0</v>
      </c>
      <c r="G3" s="5" t="s">
        <v>69</v>
      </c>
      <c r="H3" s="5" t="s">
        <v>67</v>
      </c>
      <c r="I3" s="5" t="s">
        <v>57</v>
      </c>
      <c r="J3" s="5" t="s">
        <v>58</v>
      </c>
      <c r="K3" s="140" t="s">
        <v>215</v>
      </c>
      <c r="L3" s="140"/>
      <c r="M3" s="140"/>
      <c r="N3" s="140"/>
    </row>
    <row r="4" spans="1:14" s="2" customFormat="1" x14ac:dyDescent="0.35">
      <c r="A4" s="154" t="s">
        <v>64</v>
      </c>
      <c r="B4" s="154"/>
      <c r="C4" s="129">
        <f>'Project Summary'!B22</f>
        <v>0</v>
      </c>
      <c r="D4" s="130"/>
      <c r="E4" s="21"/>
      <c r="F4" s="22"/>
      <c r="G4" s="6"/>
      <c r="H4" s="6"/>
      <c r="I4" s="6"/>
      <c r="J4" s="6"/>
      <c r="K4" s="117" t="s">
        <v>193</v>
      </c>
      <c r="L4" s="142"/>
      <c r="M4" s="142"/>
      <c r="N4" s="118"/>
    </row>
    <row r="5" spans="1:14" s="2" customFormat="1" x14ac:dyDescent="0.35">
      <c r="A5" s="102"/>
      <c r="B5" s="102"/>
      <c r="C5" s="102"/>
      <c r="D5" s="102"/>
      <c r="E5" s="102"/>
      <c r="F5" s="102"/>
      <c r="G5" s="6"/>
      <c r="H5" s="6"/>
      <c r="I5" s="6"/>
      <c r="J5" s="6"/>
      <c r="K5" s="119"/>
      <c r="L5" s="143"/>
      <c r="M5" s="143"/>
      <c r="N5" s="120"/>
    </row>
    <row r="6" spans="1:14" x14ac:dyDescent="0.35">
      <c r="A6" s="124" t="s">
        <v>46</v>
      </c>
      <c r="B6" s="124"/>
      <c r="C6" s="124"/>
      <c r="D6" s="124"/>
      <c r="E6" s="124"/>
      <c r="F6" s="124"/>
      <c r="G6" s="6"/>
      <c r="H6" s="6"/>
      <c r="I6" s="6"/>
      <c r="J6" s="6"/>
      <c r="K6" s="119"/>
      <c r="L6" s="143"/>
      <c r="M6" s="143"/>
      <c r="N6" s="120"/>
    </row>
    <row r="7" spans="1:14" x14ac:dyDescent="0.35">
      <c r="A7" s="5" t="s">
        <v>151</v>
      </c>
      <c r="B7" s="5" t="s">
        <v>69</v>
      </c>
      <c r="C7" s="5" t="s">
        <v>67</v>
      </c>
      <c r="D7" s="5" t="s">
        <v>24</v>
      </c>
      <c r="E7" s="140" t="s">
        <v>215</v>
      </c>
      <c r="F7" s="140"/>
      <c r="G7" s="6"/>
      <c r="H7" s="6"/>
      <c r="I7" s="6"/>
      <c r="J7" s="6"/>
      <c r="K7" s="119"/>
      <c r="L7" s="143"/>
      <c r="M7" s="143"/>
      <c r="N7" s="120"/>
    </row>
    <row r="8" spans="1:14" ht="15" customHeight="1" x14ac:dyDescent="0.35">
      <c r="A8" s="6"/>
      <c r="B8" s="6"/>
      <c r="C8" s="6"/>
      <c r="D8" s="6"/>
      <c r="E8" s="117" t="s">
        <v>218</v>
      </c>
      <c r="F8" s="132"/>
      <c r="G8" s="6"/>
      <c r="H8" s="6"/>
      <c r="I8" s="6"/>
      <c r="J8" s="6"/>
      <c r="K8" s="119"/>
      <c r="L8" s="143"/>
      <c r="M8" s="143"/>
      <c r="N8" s="120"/>
    </row>
    <row r="9" spans="1:14" x14ac:dyDescent="0.35">
      <c r="A9" s="6"/>
      <c r="B9" s="6"/>
      <c r="C9" s="6"/>
      <c r="D9" s="11"/>
      <c r="E9" s="133"/>
      <c r="F9" s="135"/>
      <c r="G9" s="6"/>
      <c r="H9" s="6"/>
      <c r="I9" s="6"/>
      <c r="J9" s="6"/>
      <c r="K9" s="119"/>
      <c r="L9" s="143"/>
      <c r="M9" s="143"/>
      <c r="N9" s="120"/>
    </row>
    <row r="10" spans="1:14" x14ac:dyDescent="0.35">
      <c r="A10" s="6"/>
      <c r="B10" s="6"/>
      <c r="C10" s="6"/>
      <c r="D10" s="11"/>
      <c r="E10" s="133"/>
      <c r="F10" s="135"/>
      <c r="G10" s="6"/>
      <c r="H10" s="6"/>
      <c r="I10" s="6"/>
      <c r="J10" s="6"/>
      <c r="K10" s="119"/>
      <c r="L10" s="143"/>
      <c r="M10" s="143"/>
      <c r="N10" s="120"/>
    </row>
    <row r="11" spans="1:14" x14ac:dyDescent="0.35">
      <c r="A11" s="6"/>
      <c r="B11" s="6"/>
      <c r="C11" s="6"/>
      <c r="D11" s="11"/>
      <c r="E11" s="133"/>
      <c r="F11" s="135"/>
      <c r="G11" s="6"/>
      <c r="H11" s="6"/>
      <c r="I11" s="6"/>
      <c r="J11" s="6"/>
      <c r="K11" s="119"/>
      <c r="L11" s="143"/>
      <c r="M11" s="143"/>
      <c r="N11" s="120"/>
    </row>
    <row r="12" spans="1:14" x14ac:dyDescent="0.35">
      <c r="A12" s="6"/>
      <c r="B12" s="6"/>
      <c r="C12" s="6"/>
      <c r="D12" s="11"/>
      <c r="E12" s="133"/>
      <c r="F12" s="135"/>
      <c r="G12" s="6"/>
      <c r="H12" s="6"/>
      <c r="I12" s="6"/>
      <c r="J12" s="6"/>
      <c r="K12" s="119"/>
      <c r="L12" s="143"/>
      <c r="M12" s="143"/>
      <c r="N12" s="120"/>
    </row>
    <row r="13" spans="1:14" x14ac:dyDescent="0.35">
      <c r="A13" s="6"/>
      <c r="B13" s="6"/>
      <c r="C13" s="6"/>
      <c r="D13" s="11"/>
      <c r="E13" s="133"/>
      <c r="F13" s="135"/>
      <c r="G13" s="6"/>
      <c r="H13" s="6"/>
      <c r="I13" s="6"/>
      <c r="J13" s="6"/>
      <c r="K13" s="121"/>
      <c r="L13" s="144"/>
      <c r="M13" s="144"/>
      <c r="N13" s="122"/>
    </row>
    <row r="14" spans="1:14" x14ac:dyDescent="0.35">
      <c r="A14" s="6"/>
      <c r="B14" s="6"/>
      <c r="C14" s="6"/>
      <c r="D14" s="11"/>
      <c r="E14" s="133"/>
      <c r="F14" s="135"/>
    </row>
    <row r="15" spans="1:14" x14ac:dyDescent="0.35">
      <c r="A15" s="6"/>
      <c r="B15" s="6"/>
      <c r="C15" s="6"/>
      <c r="D15" s="11"/>
      <c r="E15" s="133"/>
      <c r="F15" s="135"/>
      <c r="G15" s="124" t="s">
        <v>94</v>
      </c>
      <c r="H15" s="125"/>
      <c r="I15" s="125"/>
      <c r="J15" s="125"/>
    </row>
    <row r="16" spans="1:14" ht="14.25" customHeight="1" x14ac:dyDescent="0.35">
      <c r="A16" s="6"/>
      <c r="B16" s="6"/>
      <c r="C16" s="6"/>
      <c r="D16" s="11"/>
      <c r="E16" s="133"/>
      <c r="F16" s="135"/>
      <c r="G16" s="5" t="s">
        <v>88</v>
      </c>
      <c r="H16" s="5" t="s">
        <v>4</v>
      </c>
      <c r="I16" s="69" t="s">
        <v>59</v>
      </c>
      <c r="J16" s="69" t="s">
        <v>60</v>
      </c>
      <c r="K16" s="140" t="s">
        <v>215</v>
      </c>
      <c r="L16" s="140"/>
      <c r="M16" s="140"/>
      <c r="N16" s="140"/>
    </row>
    <row r="17" spans="1:14" x14ac:dyDescent="0.35">
      <c r="A17" s="6"/>
      <c r="B17" s="6"/>
      <c r="C17" s="6"/>
      <c r="D17" s="11"/>
      <c r="E17" s="133"/>
      <c r="F17" s="135"/>
      <c r="G17" s="6"/>
      <c r="H17" s="6"/>
      <c r="I17" s="6"/>
      <c r="J17" s="6"/>
      <c r="K17" s="117" t="s">
        <v>194</v>
      </c>
      <c r="L17" s="142"/>
      <c r="M17" s="142"/>
      <c r="N17" s="118"/>
    </row>
    <row r="18" spans="1:14" x14ac:dyDescent="0.35">
      <c r="A18" s="6"/>
      <c r="B18" s="6"/>
      <c r="C18" s="6"/>
      <c r="D18" s="11"/>
      <c r="E18" s="133"/>
      <c r="F18" s="135"/>
      <c r="G18" s="6"/>
      <c r="H18" s="6"/>
      <c r="I18" s="6"/>
      <c r="J18" s="6"/>
      <c r="K18" s="119"/>
      <c r="L18" s="143"/>
      <c r="M18" s="143"/>
      <c r="N18" s="120"/>
    </row>
    <row r="19" spans="1:14" x14ac:dyDescent="0.35">
      <c r="A19" s="6"/>
      <c r="B19" s="6"/>
      <c r="C19" s="6"/>
      <c r="D19" s="11"/>
      <c r="E19" s="136"/>
      <c r="F19" s="138"/>
      <c r="G19" s="6"/>
      <c r="H19" s="6"/>
      <c r="I19" s="6"/>
      <c r="J19" s="6"/>
      <c r="K19" s="119"/>
      <c r="L19" s="143"/>
      <c r="M19" s="143"/>
      <c r="N19" s="120"/>
    </row>
    <row r="20" spans="1:14" x14ac:dyDescent="0.35">
      <c r="E20" s="5"/>
      <c r="F20" s="14"/>
      <c r="G20" s="6"/>
      <c r="H20" s="6"/>
      <c r="I20" s="6"/>
      <c r="J20" s="6"/>
      <c r="K20" s="119"/>
      <c r="L20" s="143"/>
      <c r="M20" s="143"/>
      <c r="N20" s="120"/>
    </row>
    <row r="21" spans="1:14" x14ac:dyDescent="0.35">
      <c r="A21" s="124" t="s">
        <v>93</v>
      </c>
      <c r="B21" s="124"/>
      <c r="C21" s="124"/>
      <c r="D21" s="124"/>
      <c r="E21" s="124"/>
      <c r="F21" s="124"/>
      <c r="G21" s="6"/>
      <c r="H21" s="6"/>
      <c r="I21" s="6"/>
      <c r="J21" s="6"/>
      <c r="K21" s="119"/>
      <c r="L21" s="143"/>
      <c r="M21" s="143"/>
      <c r="N21" s="120"/>
    </row>
    <row r="22" spans="1:14" x14ac:dyDescent="0.35">
      <c r="A22" s="5" t="s">
        <v>151</v>
      </c>
      <c r="B22" s="5" t="s">
        <v>88</v>
      </c>
      <c r="C22" s="5" t="s">
        <v>4</v>
      </c>
      <c r="D22" s="5" t="s">
        <v>43</v>
      </c>
      <c r="E22" s="140" t="s">
        <v>215</v>
      </c>
      <c r="F22" s="140"/>
      <c r="G22" s="6"/>
      <c r="H22" s="6"/>
      <c r="I22" s="6"/>
      <c r="J22" s="6"/>
      <c r="K22" s="119"/>
      <c r="L22" s="143"/>
      <c r="M22" s="143"/>
      <c r="N22" s="120"/>
    </row>
    <row r="23" spans="1:14" x14ac:dyDescent="0.35">
      <c r="A23" s="6"/>
      <c r="B23" s="6"/>
      <c r="C23" s="6"/>
      <c r="D23" s="6"/>
      <c r="E23" s="117" t="s">
        <v>211</v>
      </c>
      <c r="F23" s="132"/>
      <c r="G23" s="6"/>
      <c r="H23" s="6"/>
      <c r="I23" s="6"/>
      <c r="J23" s="6"/>
      <c r="K23" s="119"/>
      <c r="L23" s="143"/>
      <c r="M23" s="143"/>
      <c r="N23" s="120"/>
    </row>
    <row r="24" spans="1:14" x14ac:dyDescent="0.35">
      <c r="A24" s="6"/>
      <c r="B24" s="6"/>
      <c r="C24" s="6"/>
      <c r="D24" s="11"/>
      <c r="E24" s="133"/>
      <c r="F24" s="135"/>
      <c r="G24" s="6"/>
      <c r="H24" s="6"/>
      <c r="I24" s="6"/>
      <c r="J24" s="6"/>
      <c r="K24" s="119"/>
      <c r="L24" s="143"/>
      <c r="M24" s="143"/>
      <c r="N24" s="120"/>
    </row>
    <row r="25" spans="1:14" x14ac:dyDescent="0.35">
      <c r="A25" s="6"/>
      <c r="B25" s="6"/>
      <c r="C25" s="6"/>
      <c r="D25" s="11"/>
      <c r="E25" s="133"/>
      <c r="F25" s="135"/>
      <c r="G25" s="6"/>
      <c r="H25" s="6"/>
      <c r="I25" s="6"/>
      <c r="J25" s="6"/>
      <c r="K25" s="119"/>
      <c r="L25" s="143"/>
      <c r="M25" s="143"/>
      <c r="N25" s="120"/>
    </row>
    <row r="26" spans="1:14" x14ac:dyDescent="0.35">
      <c r="A26" s="6"/>
      <c r="B26" s="6"/>
      <c r="C26" s="6"/>
      <c r="D26" s="11"/>
      <c r="E26" s="133"/>
      <c r="F26" s="135"/>
      <c r="G26" s="6"/>
      <c r="H26" s="6"/>
      <c r="I26" s="6"/>
      <c r="J26" s="6"/>
      <c r="K26" s="119"/>
      <c r="L26" s="143"/>
      <c r="M26" s="143"/>
      <c r="N26" s="120"/>
    </row>
    <row r="27" spans="1:14" x14ac:dyDescent="0.35">
      <c r="A27" s="6"/>
      <c r="B27" s="6"/>
      <c r="C27" s="6"/>
      <c r="D27" s="11"/>
      <c r="E27" s="133"/>
      <c r="F27" s="135"/>
      <c r="G27" s="6"/>
      <c r="H27" s="6"/>
      <c r="I27" s="6"/>
      <c r="J27" s="6"/>
      <c r="K27" s="119"/>
      <c r="L27" s="143"/>
      <c r="M27" s="143"/>
      <c r="N27" s="120"/>
    </row>
    <row r="28" spans="1:14" x14ac:dyDescent="0.35">
      <c r="A28" s="6"/>
      <c r="B28" s="6"/>
      <c r="C28" s="6"/>
      <c r="D28" s="11"/>
      <c r="E28" s="133"/>
      <c r="F28" s="135"/>
      <c r="G28" s="6"/>
      <c r="H28" s="6"/>
      <c r="I28" s="6"/>
      <c r="J28" s="6"/>
      <c r="K28" s="119"/>
      <c r="L28" s="143"/>
      <c r="M28" s="143"/>
      <c r="N28" s="120"/>
    </row>
    <row r="29" spans="1:14" x14ac:dyDescent="0.35">
      <c r="A29" s="6"/>
      <c r="B29" s="6"/>
      <c r="C29" s="6"/>
      <c r="D29" s="11"/>
      <c r="E29" s="133"/>
      <c r="F29" s="135"/>
      <c r="G29" s="6"/>
      <c r="H29" s="6"/>
      <c r="I29" s="6"/>
      <c r="J29" s="6"/>
      <c r="K29" s="121"/>
      <c r="L29" s="144"/>
      <c r="M29" s="144"/>
      <c r="N29" s="122"/>
    </row>
    <row r="30" spans="1:14" x14ac:dyDescent="0.35">
      <c r="A30" s="6"/>
      <c r="B30" s="6"/>
      <c r="C30" s="6"/>
      <c r="D30" s="11"/>
      <c r="E30" s="133"/>
      <c r="F30" s="135"/>
      <c r="G30" s="19"/>
      <c r="H30" s="19"/>
      <c r="I30" s="19"/>
      <c r="J30" s="19"/>
    </row>
    <row r="31" spans="1:14" x14ac:dyDescent="0.35">
      <c r="A31" s="6"/>
      <c r="B31" s="6"/>
      <c r="C31" s="6"/>
      <c r="D31" s="11"/>
      <c r="E31" s="133"/>
      <c r="F31" s="135"/>
      <c r="G31" s="124" t="s">
        <v>99</v>
      </c>
      <c r="H31" s="125"/>
      <c r="I31" s="125"/>
      <c r="J31" s="125"/>
    </row>
    <row r="32" spans="1:14" x14ac:dyDescent="0.35">
      <c r="A32" s="6"/>
      <c r="B32" s="6"/>
      <c r="C32" s="6"/>
      <c r="D32" s="11"/>
      <c r="E32" s="133"/>
      <c r="F32" s="135"/>
      <c r="G32" s="5" t="s">
        <v>88</v>
      </c>
      <c r="H32" s="5" t="s">
        <v>174</v>
      </c>
      <c r="I32" s="5" t="s">
        <v>57</v>
      </c>
      <c r="J32" s="5" t="s">
        <v>58</v>
      </c>
      <c r="K32" s="140" t="s">
        <v>215</v>
      </c>
      <c r="L32" s="140"/>
      <c r="M32" s="140"/>
      <c r="N32" s="140"/>
    </row>
    <row r="33" spans="1:14" ht="15" customHeight="1" x14ac:dyDescent="0.35">
      <c r="A33" s="6"/>
      <c r="B33" s="6"/>
      <c r="C33" s="6"/>
      <c r="D33" s="11"/>
      <c r="E33" s="133"/>
      <c r="F33" s="135"/>
      <c r="G33" s="6"/>
      <c r="H33" s="6"/>
      <c r="I33" s="6"/>
      <c r="J33" s="6"/>
      <c r="K33" s="117" t="s">
        <v>195</v>
      </c>
      <c r="L33" s="131"/>
      <c r="M33" s="131"/>
      <c r="N33" s="132"/>
    </row>
    <row r="34" spans="1:14" x14ac:dyDescent="0.35">
      <c r="A34" s="6"/>
      <c r="B34" s="6"/>
      <c r="C34" s="6"/>
      <c r="D34" s="11"/>
      <c r="E34" s="133"/>
      <c r="F34" s="135"/>
      <c r="G34" s="6"/>
      <c r="H34" s="6"/>
      <c r="I34" s="6"/>
      <c r="J34" s="6"/>
      <c r="K34" s="133"/>
      <c r="L34" s="134"/>
      <c r="M34" s="134"/>
      <c r="N34" s="135"/>
    </row>
    <row r="35" spans="1:14" x14ac:dyDescent="0.35">
      <c r="A35" s="6"/>
      <c r="B35" s="6"/>
      <c r="C35" s="6"/>
      <c r="D35" s="11"/>
      <c r="E35" s="133"/>
      <c r="F35" s="135"/>
      <c r="G35" s="6"/>
      <c r="H35" s="6"/>
      <c r="I35" s="6"/>
      <c r="J35" s="6"/>
      <c r="K35" s="133"/>
      <c r="L35" s="134"/>
      <c r="M35" s="134"/>
      <c r="N35" s="135"/>
    </row>
    <row r="36" spans="1:14" x14ac:dyDescent="0.35">
      <c r="A36" s="6"/>
      <c r="B36" s="6"/>
      <c r="C36" s="6"/>
      <c r="D36" s="11"/>
      <c r="E36" s="136"/>
      <c r="F36" s="138"/>
      <c r="G36" s="6"/>
      <c r="H36" s="6"/>
      <c r="I36" s="6"/>
      <c r="J36" s="6"/>
      <c r="K36" s="133"/>
      <c r="L36" s="134"/>
      <c r="M36" s="134"/>
      <c r="N36" s="135"/>
    </row>
    <row r="37" spans="1:14" x14ac:dyDescent="0.35">
      <c r="E37" s="5"/>
      <c r="F37" s="14"/>
      <c r="G37" s="6"/>
      <c r="H37" s="6"/>
      <c r="I37" s="6"/>
      <c r="J37" s="6"/>
      <c r="K37" s="133"/>
      <c r="L37" s="134"/>
      <c r="M37" s="134"/>
      <c r="N37" s="135"/>
    </row>
    <row r="38" spans="1:14" x14ac:dyDescent="0.35">
      <c r="A38" s="124" t="s">
        <v>92</v>
      </c>
      <c r="B38" s="124"/>
      <c r="C38" s="124"/>
      <c r="D38" s="124"/>
      <c r="E38" s="124"/>
      <c r="F38" s="124"/>
      <c r="G38" s="6"/>
      <c r="H38" s="6"/>
      <c r="I38" s="6"/>
      <c r="J38" s="6"/>
      <c r="K38" s="133"/>
      <c r="L38" s="134"/>
      <c r="M38" s="134"/>
      <c r="N38" s="135"/>
    </row>
    <row r="39" spans="1:14" x14ac:dyDescent="0.35">
      <c r="A39" s="5" t="s">
        <v>88</v>
      </c>
      <c r="B39" s="5" t="s">
        <v>174</v>
      </c>
      <c r="C39" s="5" t="s">
        <v>175</v>
      </c>
      <c r="D39" s="140" t="s">
        <v>215</v>
      </c>
      <c r="E39" s="140"/>
      <c r="F39" s="140"/>
      <c r="G39" s="6"/>
      <c r="H39" s="6"/>
      <c r="I39" s="6"/>
      <c r="J39" s="6"/>
      <c r="K39" s="133"/>
      <c r="L39" s="134"/>
      <c r="M39" s="134"/>
      <c r="N39" s="135"/>
    </row>
    <row r="40" spans="1:14" ht="15" customHeight="1" x14ac:dyDescent="0.35">
      <c r="A40" s="6"/>
      <c r="B40" s="6"/>
      <c r="C40" s="101"/>
      <c r="D40" s="145" t="s">
        <v>212</v>
      </c>
      <c r="E40" s="146"/>
      <c r="F40" s="147"/>
      <c r="G40" s="6"/>
      <c r="H40" s="6"/>
      <c r="I40" s="6"/>
      <c r="J40" s="6"/>
      <c r="K40" s="133"/>
      <c r="L40" s="134"/>
      <c r="M40" s="134"/>
      <c r="N40" s="135"/>
    </row>
    <row r="41" spans="1:14" x14ac:dyDescent="0.35">
      <c r="A41" s="11"/>
      <c r="B41" s="6"/>
      <c r="C41" s="86"/>
      <c r="D41" s="148"/>
      <c r="E41" s="149"/>
      <c r="F41" s="150"/>
      <c r="G41" s="6"/>
      <c r="H41" s="6"/>
      <c r="I41" s="6"/>
      <c r="J41" s="6"/>
      <c r="K41" s="133"/>
      <c r="L41" s="134"/>
      <c r="M41" s="134"/>
      <c r="N41" s="135"/>
    </row>
    <row r="42" spans="1:14" x14ac:dyDescent="0.35">
      <c r="A42" s="11"/>
      <c r="B42" s="6"/>
      <c r="C42" s="6"/>
      <c r="D42" s="148"/>
      <c r="E42" s="149"/>
      <c r="F42" s="150"/>
      <c r="G42" s="6"/>
      <c r="H42" s="6"/>
      <c r="I42" s="6"/>
      <c r="J42" s="6"/>
      <c r="K42" s="133"/>
      <c r="L42" s="134"/>
      <c r="M42" s="134"/>
      <c r="N42" s="135"/>
    </row>
    <row r="43" spans="1:14" x14ac:dyDescent="0.35">
      <c r="A43" s="11"/>
      <c r="B43" s="6"/>
      <c r="C43" s="6"/>
      <c r="D43" s="148"/>
      <c r="E43" s="149"/>
      <c r="F43" s="150"/>
      <c r="G43" s="6"/>
      <c r="H43" s="6"/>
      <c r="I43" s="6"/>
      <c r="J43" s="6"/>
      <c r="K43" s="133"/>
      <c r="L43" s="134"/>
      <c r="M43" s="134"/>
      <c r="N43" s="135"/>
    </row>
    <row r="44" spans="1:14" x14ac:dyDescent="0.35">
      <c r="A44" s="11"/>
      <c r="B44" s="6"/>
      <c r="C44" s="6"/>
      <c r="D44" s="148"/>
      <c r="E44" s="149"/>
      <c r="F44" s="150"/>
      <c r="G44" s="6"/>
      <c r="H44" s="6"/>
      <c r="I44" s="6"/>
      <c r="J44" s="6"/>
      <c r="K44" s="133"/>
      <c r="L44" s="134"/>
      <c r="M44" s="134"/>
      <c r="N44" s="135"/>
    </row>
    <row r="45" spans="1:14" x14ac:dyDescent="0.35">
      <c r="A45" s="11"/>
      <c r="B45" s="11"/>
      <c r="C45" s="11"/>
      <c r="D45" s="148"/>
      <c r="E45" s="149"/>
      <c r="F45" s="150"/>
      <c r="G45" s="6"/>
      <c r="H45" s="6"/>
      <c r="I45" s="6"/>
      <c r="J45" s="6"/>
      <c r="K45" s="136"/>
      <c r="L45" s="137"/>
      <c r="M45" s="137"/>
      <c r="N45" s="138"/>
    </row>
    <row r="46" spans="1:14" x14ac:dyDescent="0.35">
      <c r="A46" s="6"/>
      <c r="B46" s="6"/>
      <c r="C46" s="6"/>
      <c r="D46" s="151"/>
      <c r="E46" s="152"/>
      <c r="F46" s="153"/>
      <c r="G46" s="24"/>
      <c r="H46" s="24"/>
      <c r="I46" s="24"/>
      <c r="J46" s="24"/>
    </row>
    <row r="47" spans="1:14" x14ac:dyDescent="0.35">
      <c r="B47" s="3"/>
      <c r="C47" s="3"/>
      <c r="D47" s="3"/>
      <c r="E47" s="3"/>
      <c r="F47" s="3"/>
    </row>
    <row r="48" spans="1:14" x14ac:dyDescent="0.35">
      <c r="B48" s="3"/>
      <c r="C48" s="3"/>
      <c r="D48" s="3"/>
      <c r="E48" s="3"/>
      <c r="F48" s="3"/>
    </row>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row r="167" s="3" customFormat="1" x14ac:dyDescent="0.35"/>
    <row r="168" s="3" customFormat="1" x14ac:dyDescent="0.35"/>
    <row r="169" s="3" customFormat="1" x14ac:dyDescent="0.35"/>
    <row r="170" s="3" customFormat="1" x14ac:dyDescent="0.35"/>
    <row r="171" s="3" customFormat="1" x14ac:dyDescent="0.35"/>
    <row r="172" s="3" customFormat="1" x14ac:dyDescent="0.35"/>
    <row r="173" s="3" customFormat="1" x14ac:dyDescent="0.35"/>
    <row r="174" s="3" customFormat="1" x14ac:dyDescent="0.35"/>
    <row r="175" s="3" customFormat="1" x14ac:dyDescent="0.35"/>
    <row r="176" s="3" customFormat="1" x14ac:dyDescent="0.35"/>
    <row r="177" s="3" customFormat="1" x14ac:dyDescent="0.35"/>
    <row r="178" s="3" customFormat="1" x14ac:dyDescent="0.35"/>
    <row r="179" s="3" customFormat="1" x14ac:dyDescent="0.35"/>
    <row r="180" s="3" customFormat="1" x14ac:dyDescent="0.35"/>
    <row r="181" s="3" customFormat="1" x14ac:dyDescent="0.35"/>
    <row r="182" s="3" customFormat="1" x14ac:dyDescent="0.35"/>
    <row r="183" s="3" customFormat="1" x14ac:dyDescent="0.35"/>
  </sheetData>
  <sheetProtection algorithmName="SHA-512" hashValue="+k3EO8qrwYlIe0YoOjwZZ9RF7hBXjjRGwQE2418402O9KTgnZ1A0znhKB81H9xrKUk5//DcTsXdCA9oflUwGIA==" saltValue="zW5Bxdhhci/oRe9cKONpcg==" spinCount="100000" sheet="1" objects="1" scenarios="1" selectLockedCells="1"/>
  <mergeCells count="28">
    <mergeCell ref="G1:J1"/>
    <mergeCell ref="C1:D1"/>
    <mergeCell ref="C2:D2"/>
    <mergeCell ref="C3:D3"/>
    <mergeCell ref="C4:D4"/>
    <mergeCell ref="G2:J2"/>
    <mergeCell ref="A1:B1"/>
    <mergeCell ref="A2:B2"/>
    <mergeCell ref="A3:B3"/>
    <mergeCell ref="A4:B4"/>
    <mergeCell ref="A5:F5"/>
    <mergeCell ref="D40:F46"/>
    <mergeCell ref="K33:N45"/>
    <mergeCell ref="G15:J15"/>
    <mergeCell ref="G31:J31"/>
    <mergeCell ref="A6:F6"/>
    <mergeCell ref="A21:F21"/>
    <mergeCell ref="E7:F7"/>
    <mergeCell ref="E8:F19"/>
    <mergeCell ref="E22:F22"/>
    <mergeCell ref="E23:F36"/>
    <mergeCell ref="A38:F38"/>
    <mergeCell ref="D39:F39"/>
    <mergeCell ref="K3:N3"/>
    <mergeCell ref="K4:N13"/>
    <mergeCell ref="K16:N16"/>
    <mergeCell ref="K17:N29"/>
    <mergeCell ref="K32:N32"/>
  </mergeCells>
  <dataValidations count="12">
    <dataValidation type="decimal" allowBlank="1" showInputMessage="1" showErrorMessage="1" sqref="C74:D79" xr:uid="{00000000-0002-0000-0300-000000000000}">
      <formula1>0.75</formula1>
      <formula2>60</formula2>
    </dataValidation>
    <dataValidation allowBlank="1" showInputMessage="1" showErrorMessage="1" errorTitle="Invalid Diameter" error="You have input an invalid diameter." sqref="C73:D73" xr:uid="{00000000-0002-0000-0300-000001000000}"/>
    <dataValidation errorStyle="warning" allowBlank="1" showInputMessage="1" showErrorMessage="1" errorTitle="Invalid Value" error="It looks like you have entered in a value that is not in the pick list!!" sqref="B73:B79" xr:uid="{00000000-0002-0000-0300-000002000000}"/>
    <dataValidation type="list" errorStyle="warning" allowBlank="1" showInputMessage="1" showErrorMessage="1" errorTitle="Non-standard Diameter" error="Please check the diameter you entered." sqref="B8:B19 G4:G13" xr:uid="{00000000-0002-0000-0300-000003000000}">
      <formula1>SS_MH_Diameters</formula1>
    </dataValidation>
    <dataValidation allowBlank="1" showInputMessage="1" showErrorMessage="1" errorTitle="Invalid Diameter" error="Please select a valid diameter." sqref="B37" xr:uid="{00000000-0002-0000-0300-000004000000}"/>
    <dataValidation type="list" allowBlank="1" showInputMessage="1" showErrorMessage="1" errorTitle="Invalid Material" error="Please select a valid material." sqref="B23:B36 G17:G29" xr:uid="{00000000-0002-0000-0300-000005000000}">
      <formula1>SS_Main_Diameters</formula1>
    </dataValidation>
    <dataValidation type="list" allowBlank="1" showInputMessage="1" showErrorMessage="1" sqref="C23:C36" xr:uid="{00000000-0002-0000-0300-000006000000}">
      <formula1>SS_Pipe_Material</formula1>
    </dataValidation>
    <dataValidation type="list" allowBlank="1" showInputMessage="1" showErrorMessage="1" sqref="A40:A45 G33:G38 B45:C45 H38:J38 G42:H42 G44:H44" xr:uid="{00000000-0002-0000-0300-000007000000}">
      <formula1>SS_Lateral_Diameters</formula1>
    </dataValidation>
    <dataValidation type="list" allowBlank="1" showInputMessage="1" showErrorMessage="1" sqref="A23:A36 A8:A15 A17:A19" xr:uid="{00000000-0002-0000-0300-000008000000}">
      <formula1>Cut_Depth</formula1>
    </dataValidation>
    <dataValidation type="list" allowBlank="1" showInputMessage="1" showErrorMessage="1" sqref="B40:B44 H33:H37 G39:J39 G43:H43 G45:H45" xr:uid="{00000000-0002-0000-0300-000009000000}">
      <formula1>SS_Service_Type</formula1>
    </dataValidation>
    <dataValidation type="whole" operator="greaterThanOrEqual" allowBlank="1" showInputMessage="1" showErrorMessage="1" sqref="D8:D19 D23:D36 I4:J13 I33:J37 A46:C46 C41:C44 I40:J45 G40:H41 A16 I17:J29" xr:uid="{00000000-0002-0000-0300-00000A000000}">
      <formula1>0</formula1>
    </dataValidation>
    <dataValidation operator="greaterThanOrEqual" allowBlank="1" showInputMessage="1" showErrorMessage="1" sqref="H17:H29" xr:uid="{00000000-0002-0000-0300-00000B000000}"/>
  </dataValidations>
  <pageMargins left="0.3519144144144144" right="0.1" top="0.75" bottom="0.75" header="0.3" footer="0.3"/>
  <pageSetup orientation="portrait" r:id="rId1"/>
  <headerFooter>
    <oddHeader>&amp;L&amp;G&amp;C
&amp;"-,Bold Italic"Asset Inventory - Wastewater Gravity System</oddHeader>
    <oddFooter>&amp;CWastewater Gravity System - Page &amp;P&amp;RLast Revision Date: 4/14/25</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errorTitle="Invalid Manhole Type" error="Please pick a valid manhole type." xr:uid="{00000000-0002-0000-0300-00000C000000}">
          <x14:formula1>
            <xm:f>'Pick Lists'!$B$51:$B$52</xm:f>
          </x14:formula1>
          <xm:sqref>C8:C19 H4:H13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N183"/>
  <sheetViews>
    <sheetView view="pageLayout" zoomScaleNormal="100" workbookViewId="0">
      <selection activeCell="B11" sqref="B11"/>
    </sheetView>
  </sheetViews>
  <sheetFormatPr defaultColWidth="9.1796875" defaultRowHeight="14.5" x14ac:dyDescent="0.35"/>
  <cols>
    <col min="1" max="1" width="14.81640625" style="2" customWidth="1"/>
    <col min="2" max="2" width="13.7265625" style="2" customWidth="1"/>
    <col min="3" max="3" width="15.453125" style="2" customWidth="1"/>
    <col min="4" max="4" width="17.7265625" style="2" customWidth="1"/>
    <col min="5" max="5" width="18.81640625" style="2" customWidth="1"/>
    <col min="6" max="6" width="17.453125" style="2" customWidth="1"/>
    <col min="7" max="7" width="16.81640625" style="3" customWidth="1"/>
    <col min="8" max="8" width="14.81640625" style="3" customWidth="1"/>
    <col min="9" max="9" width="17.54296875" style="3" customWidth="1"/>
    <col min="10" max="10" width="16.26953125" style="3" customWidth="1"/>
    <col min="11" max="13" width="9.1796875" style="3"/>
    <col min="14" max="14" width="7.54296875" style="3" customWidth="1"/>
    <col min="15" max="16384" width="9.1796875" style="3"/>
  </cols>
  <sheetData>
    <row r="1" spans="1:14" s="2" customFormat="1" x14ac:dyDescent="0.35">
      <c r="A1" s="20" t="s">
        <v>38</v>
      </c>
      <c r="B1" s="155">
        <f>'Project Summary'!B19</f>
        <v>0</v>
      </c>
      <c r="C1" s="155"/>
      <c r="D1" s="155"/>
      <c r="E1" s="20" t="s">
        <v>39</v>
      </c>
      <c r="F1" s="33">
        <f>'Project Summary'!B23</f>
        <v>0</v>
      </c>
      <c r="G1" s="102"/>
      <c r="H1" s="102"/>
      <c r="I1" s="102"/>
      <c r="J1" s="102"/>
    </row>
    <row r="2" spans="1:14" s="2" customFormat="1" x14ac:dyDescent="0.35">
      <c r="A2" s="20" t="s">
        <v>132</v>
      </c>
      <c r="B2" s="141">
        <f>'Project Summary'!B20</f>
        <v>0</v>
      </c>
      <c r="C2" s="141"/>
      <c r="D2" s="141"/>
      <c r="E2" s="21" t="s">
        <v>40</v>
      </c>
      <c r="F2" s="34">
        <f>'Project Summary'!B24</f>
        <v>0</v>
      </c>
      <c r="G2" s="124" t="s">
        <v>198</v>
      </c>
      <c r="H2" s="125"/>
      <c r="I2" s="125"/>
      <c r="J2" s="125"/>
    </row>
    <row r="3" spans="1:14" s="2" customFormat="1" x14ac:dyDescent="0.35">
      <c r="A3" s="20" t="s">
        <v>112</v>
      </c>
      <c r="B3" s="141">
        <f>'Project Summary'!B21</f>
        <v>0</v>
      </c>
      <c r="C3" s="141"/>
      <c r="D3" s="141"/>
      <c r="E3" s="21" t="s">
        <v>41</v>
      </c>
      <c r="F3" s="88">
        <f>'Project Summary'!B25</f>
        <v>0</v>
      </c>
      <c r="G3" s="5" t="s">
        <v>88</v>
      </c>
      <c r="H3" s="5" t="s">
        <v>4</v>
      </c>
      <c r="I3" s="5" t="s">
        <v>59</v>
      </c>
      <c r="J3" s="5" t="s">
        <v>60</v>
      </c>
      <c r="K3" s="140" t="s">
        <v>215</v>
      </c>
      <c r="L3" s="140"/>
      <c r="M3" s="140"/>
      <c r="N3" s="140"/>
    </row>
    <row r="4" spans="1:14" s="2" customFormat="1" x14ac:dyDescent="0.35">
      <c r="A4" s="20" t="s">
        <v>64</v>
      </c>
      <c r="B4" s="141">
        <f>'Project Summary'!B22</f>
        <v>0</v>
      </c>
      <c r="C4" s="141"/>
      <c r="D4" s="141"/>
      <c r="E4" s="21"/>
      <c r="F4" s="22"/>
      <c r="G4" s="6"/>
      <c r="H4" s="101"/>
      <c r="I4" s="6"/>
      <c r="J4" s="6"/>
      <c r="K4" s="117" t="s">
        <v>199</v>
      </c>
      <c r="L4" s="142"/>
      <c r="M4" s="142"/>
      <c r="N4" s="118"/>
    </row>
    <row r="5" spans="1:14" s="2" customFormat="1" x14ac:dyDescent="0.35">
      <c r="A5" s="110"/>
      <c r="B5" s="110"/>
      <c r="C5" s="110"/>
      <c r="D5" s="110"/>
      <c r="E5" s="110"/>
      <c r="F5" s="110"/>
      <c r="G5" s="6"/>
      <c r="H5" s="11"/>
      <c r="I5" s="6"/>
      <c r="J5" s="6"/>
      <c r="K5" s="119"/>
      <c r="L5" s="143"/>
      <c r="M5" s="143"/>
      <c r="N5" s="120"/>
    </row>
    <row r="6" spans="1:14" x14ac:dyDescent="0.35">
      <c r="A6" s="124" t="s">
        <v>139</v>
      </c>
      <c r="B6" s="124"/>
      <c r="C6" s="125"/>
      <c r="D6" s="125"/>
      <c r="E6" s="125"/>
      <c r="F6" s="125"/>
      <c r="G6" s="6"/>
      <c r="H6" s="6"/>
      <c r="I6" s="6"/>
      <c r="J6" s="6"/>
      <c r="K6" s="119"/>
      <c r="L6" s="143"/>
      <c r="M6" s="143"/>
      <c r="N6" s="120"/>
    </row>
    <row r="7" spans="1:14" x14ac:dyDescent="0.35">
      <c r="A7" s="5" t="s">
        <v>88</v>
      </c>
      <c r="B7" s="5" t="s">
        <v>4</v>
      </c>
      <c r="C7" s="5" t="s">
        <v>43</v>
      </c>
      <c r="D7" s="140" t="s">
        <v>215</v>
      </c>
      <c r="E7" s="140"/>
      <c r="F7" s="140"/>
      <c r="G7" s="6"/>
      <c r="H7" s="6"/>
      <c r="I7" s="6"/>
      <c r="J7" s="6"/>
      <c r="K7" s="119"/>
      <c r="L7" s="143"/>
      <c r="M7" s="143"/>
      <c r="N7" s="120"/>
    </row>
    <row r="8" spans="1:14" ht="15" customHeight="1" x14ac:dyDescent="0.35">
      <c r="A8" s="6"/>
      <c r="B8" s="6"/>
      <c r="C8" s="6"/>
      <c r="D8" s="145" t="s">
        <v>197</v>
      </c>
      <c r="E8" s="146"/>
      <c r="F8" s="147"/>
      <c r="G8" s="6"/>
      <c r="H8" s="6"/>
      <c r="I8" s="6"/>
      <c r="J8" s="6"/>
      <c r="K8" s="119"/>
      <c r="L8" s="143"/>
      <c r="M8" s="143"/>
      <c r="N8" s="120"/>
    </row>
    <row r="9" spans="1:14" x14ac:dyDescent="0.35">
      <c r="A9" s="6"/>
      <c r="B9" s="6"/>
      <c r="C9" s="6"/>
      <c r="D9" s="148"/>
      <c r="E9" s="149"/>
      <c r="F9" s="150"/>
      <c r="G9" s="6"/>
      <c r="H9" s="6"/>
      <c r="I9" s="6"/>
      <c r="J9" s="6"/>
      <c r="K9" s="119"/>
      <c r="L9" s="143"/>
      <c r="M9" s="143"/>
      <c r="N9" s="120"/>
    </row>
    <row r="10" spans="1:14" x14ac:dyDescent="0.35">
      <c r="A10" s="6"/>
      <c r="B10" s="6"/>
      <c r="C10" s="6"/>
      <c r="D10" s="148"/>
      <c r="E10" s="149"/>
      <c r="F10" s="150"/>
      <c r="G10" s="6"/>
      <c r="H10" s="6"/>
      <c r="I10" s="6"/>
      <c r="J10" s="6"/>
      <c r="K10" s="119"/>
      <c r="L10" s="143"/>
      <c r="M10" s="143"/>
      <c r="N10" s="120"/>
    </row>
    <row r="11" spans="1:14" x14ac:dyDescent="0.35">
      <c r="A11" s="6"/>
      <c r="B11" s="6"/>
      <c r="C11" s="6"/>
      <c r="D11" s="148"/>
      <c r="E11" s="149"/>
      <c r="F11" s="150"/>
      <c r="G11" s="6"/>
      <c r="H11" s="6"/>
      <c r="I11" s="6"/>
      <c r="J11" s="6"/>
      <c r="K11" s="119"/>
      <c r="L11" s="143"/>
      <c r="M11" s="143"/>
      <c r="N11" s="120"/>
    </row>
    <row r="12" spans="1:14" x14ac:dyDescent="0.35">
      <c r="A12" s="6"/>
      <c r="B12" s="6"/>
      <c r="C12" s="6"/>
      <c r="D12" s="148"/>
      <c r="E12" s="149"/>
      <c r="F12" s="150"/>
      <c r="G12" s="6"/>
      <c r="H12" s="6"/>
      <c r="I12" s="6"/>
      <c r="J12" s="6"/>
      <c r="K12" s="119"/>
      <c r="L12" s="143"/>
      <c r="M12" s="143"/>
      <c r="N12" s="120"/>
    </row>
    <row r="13" spans="1:14" x14ac:dyDescent="0.35">
      <c r="A13" s="6"/>
      <c r="B13" s="6"/>
      <c r="C13" s="6"/>
      <c r="D13" s="148"/>
      <c r="E13" s="149"/>
      <c r="F13" s="150"/>
      <c r="G13" s="6"/>
      <c r="H13" s="6"/>
      <c r="I13" s="6"/>
      <c r="J13" s="6"/>
      <c r="K13" s="121"/>
      <c r="L13" s="144"/>
      <c r="M13" s="144"/>
      <c r="N13" s="122"/>
    </row>
    <row r="14" spans="1:14" x14ac:dyDescent="0.35">
      <c r="A14" s="6"/>
      <c r="B14" s="6"/>
      <c r="C14" s="6"/>
      <c r="D14" s="148"/>
      <c r="E14" s="149"/>
      <c r="F14" s="150"/>
      <c r="G14" s="110"/>
      <c r="H14" s="110"/>
      <c r="I14" s="110"/>
      <c r="J14" s="110"/>
    </row>
    <row r="15" spans="1:14" x14ac:dyDescent="0.35">
      <c r="A15" s="6"/>
      <c r="B15" s="6"/>
      <c r="C15" s="6"/>
      <c r="D15" s="148"/>
      <c r="E15" s="149"/>
      <c r="F15" s="150"/>
      <c r="G15" s="124" t="s">
        <v>49</v>
      </c>
      <c r="H15" s="125"/>
      <c r="I15" s="125"/>
      <c r="J15" s="125"/>
    </row>
    <row r="16" spans="1:14" x14ac:dyDescent="0.35">
      <c r="A16" s="6"/>
      <c r="B16" s="6"/>
      <c r="C16" s="6"/>
      <c r="D16" s="148"/>
      <c r="E16" s="149"/>
      <c r="F16" s="150"/>
      <c r="G16" s="5" t="s">
        <v>88</v>
      </c>
      <c r="H16" s="5" t="s">
        <v>66</v>
      </c>
      <c r="I16" s="5" t="s">
        <v>57</v>
      </c>
      <c r="J16" s="5" t="s">
        <v>58</v>
      </c>
      <c r="K16" s="140" t="s">
        <v>215</v>
      </c>
      <c r="L16" s="140"/>
      <c r="M16" s="140"/>
      <c r="N16" s="140"/>
    </row>
    <row r="17" spans="1:14" ht="15" customHeight="1" x14ac:dyDescent="0.35">
      <c r="A17" s="6"/>
      <c r="B17" s="6"/>
      <c r="C17" s="6"/>
      <c r="D17" s="151"/>
      <c r="E17" s="152"/>
      <c r="F17" s="153"/>
      <c r="G17" s="6"/>
      <c r="H17" s="66"/>
      <c r="I17" s="6"/>
      <c r="J17" s="6"/>
      <c r="K17" s="117" t="s">
        <v>200</v>
      </c>
      <c r="L17" s="131"/>
      <c r="M17" s="131"/>
      <c r="N17" s="132"/>
    </row>
    <row r="18" spans="1:14" x14ac:dyDescent="0.35">
      <c r="A18" s="3"/>
      <c r="B18" s="3"/>
      <c r="C18" s="3"/>
      <c r="D18" s="3"/>
      <c r="E18" s="5"/>
      <c r="F18" s="64"/>
      <c r="G18" s="6"/>
      <c r="H18" s="66"/>
      <c r="I18" s="6"/>
      <c r="J18" s="6"/>
      <c r="K18" s="133"/>
      <c r="L18" s="134"/>
      <c r="M18" s="134"/>
      <c r="N18" s="135"/>
    </row>
    <row r="19" spans="1:14" x14ac:dyDescent="0.35">
      <c r="A19" s="124" t="s">
        <v>44</v>
      </c>
      <c r="B19" s="124"/>
      <c r="C19" s="125"/>
      <c r="D19" s="125"/>
      <c r="E19" s="125"/>
      <c r="F19" s="125"/>
      <c r="G19" s="6"/>
      <c r="H19" s="66"/>
      <c r="I19" s="6"/>
      <c r="J19" s="6"/>
      <c r="K19" s="133"/>
      <c r="L19" s="134"/>
      <c r="M19" s="134"/>
      <c r="N19" s="135"/>
    </row>
    <row r="20" spans="1:14" x14ac:dyDescent="0.35">
      <c r="A20" s="5" t="s">
        <v>88</v>
      </c>
      <c r="B20" s="5" t="s">
        <v>66</v>
      </c>
      <c r="C20" s="5" t="s">
        <v>24</v>
      </c>
      <c r="D20" s="140" t="s">
        <v>215</v>
      </c>
      <c r="E20" s="140"/>
      <c r="F20" s="140"/>
      <c r="G20" s="6"/>
      <c r="H20" s="66"/>
      <c r="I20" s="6"/>
      <c r="J20" s="6"/>
      <c r="K20" s="133"/>
      <c r="L20" s="134"/>
      <c r="M20" s="134"/>
      <c r="N20" s="135"/>
    </row>
    <row r="21" spans="1:14" x14ac:dyDescent="0.35">
      <c r="A21" s="6"/>
      <c r="B21" s="66"/>
      <c r="C21" s="6"/>
      <c r="D21" s="145" t="s">
        <v>196</v>
      </c>
      <c r="E21" s="157"/>
      <c r="F21" s="158"/>
      <c r="G21" s="6"/>
      <c r="H21" s="66"/>
      <c r="I21" s="6"/>
      <c r="J21" s="6"/>
      <c r="K21" s="133"/>
      <c r="L21" s="134"/>
      <c r="M21" s="134"/>
      <c r="N21" s="135"/>
    </row>
    <row r="22" spans="1:14" x14ac:dyDescent="0.3">
      <c r="A22" s="67"/>
      <c r="B22" s="66"/>
      <c r="C22" s="6"/>
      <c r="D22" s="159"/>
      <c r="E22" s="160"/>
      <c r="F22" s="161"/>
      <c r="G22" s="6"/>
      <c r="H22" s="66"/>
      <c r="I22" s="6"/>
      <c r="J22" s="6"/>
      <c r="K22" s="133"/>
      <c r="L22" s="134"/>
      <c r="M22" s="134"/>
      <c r="N22" s="135"/>
    </row>
    <row r="23" spans="1:14" x14ac:dyDescent="0.3">
      <c r="A23" s="67"/>
      <c r="B23" s="66"/>
      <c r="C23" s="6"/>
      <c r="D23" s="159"/>
      <c r="E23" s="160"/>
      <c r="F23" s="161"/>
      <c r="G23" s="6"/>
      <c r="H23" s="66"/>
      <c r="I23" s="6"/>
      <c r="J23" s="6"/>
      <c r="K23" s="133"/>
      <c r="L23" s="134"/>
      <c r="M23" s="134"/>
      <c r="N23" s="135"/>
    </row>
    <row r="24" spans="1:14" x14ac:dyDescent="0.3">
      <c r="A24" s="67"/>
      <c r="B24" s="66"/>
      <c r="C24" s="6"/>
      <c r="D24" s="159"/>
      <c r="E24" s="160"/>
      <c r="F24" s="161"/>
      <c r="G24" s="6"/>
      <c r="H24" s="6"/>
      <c r="I24" s="6"/>
      <c r="J24" s="6"/>
      <c r="K24" s="133"/>
      <c r="L24" s="134"/>
      <c r="M24" s="134"/>
      <c r="N24" s="135"/>
    </row>
    <row r="25" spans="1:14" x14ac:dyDescent="0.3">
      <c r="A25" s="67"/>
      <c r="B25" s="66"/>
      <c r="C25" s="6"/>
      <c r="D25" s="159"/>
      <c r="E25" s="160"/>
      <c r="F25" s="161"/>
      <c r="G25" s="66"/>
      <c r="H25" s="66"/>
      <c r="I25" s="66"/>
      <c r="J25" s="66"/>
      <c r="K25" s="133"/>
      <c r="L25" s="134"/>
      <c r="M25" s="134"/>
      <c r="N25" s="135"/>
    </row>
    <row r="26" spans="1:14" x14ac:dyDescent="0.3">
      <c r="A26" s="67"/>
      <c r="B26" s="66"/>
      <c r="C26" s="6"/>
      <c r="D26" s="159"/>
      <c r="E26" s="160"/>
      <c r="F26" s="161"/>
      <c r="G26" s="6"/>
      <c r="H26" s="6"/>
      <c r="I26" s="6"/>
      <c r="J26" s="6"/>
      <c r="K26" s="133"/>
      <c r="L26" s="134"/>
      <c r="M26" s="134"/>
      <c r="N26" s="135"/>
    </row>
    <row r="27" spans="1:14" x14ac:dyDescent="0.3">
      <c r="A27" s="67"/>
      <c r="B27" s="66"/>
      <c r="C27" s="6"/>
      <c r="D27" s="162"/>
      <c r="E27" s="163"/>
      <c r="F27" s="164"/>
      <c r="G27" s="6"/>
      <c r="H27" s="6"/>
      <c r="I27" s="6"/>
      <c r="J27" s="6"/>
      <c r="K27" s="136"/>
      <c r="L27" s="137"/>
      <c r="M27" s="137"/>
      <c r="N27" s="138"/>
    </row>
    <row r="28" spans="1:14" x14ac:dyDescent="0.35">
      <c r="D28" s="5"/>
      <c r="E28" s="14"/>
    </row>
    <row r="33" spans="1:12" x14ac:dyDescent="0.35">
      <c r="G33" s="4"/>
      <c r="H33" s="4"/>
      <c r="I33" s="4"/>
      <c r="J33" s="4"/>
    </row>
    <row r="34" spans="1:12" x14ac:dyDescent="0.35">
      <c r="G34" s="4"/>
      <c r="H34" s="4"/>
      <c r="I34" s="4"/>
      <c r="J34" s="4"/>
    </row>
    <row r="35" spans="1:12" x14ac:dyDescent="0.35">
      <c r="H35" s="5"/>
      <c r="I35" s="5"/>
      <c r="J35" s="5"/>
    </row>
    <row r="37" spans="1:12" x14ac:dyDescent="0.35">
      <c r="G37" s="23"/>
      <c r="H37" s="23"/>
      <c r="I37" s="23"/>
      <c r="J37" s="23"/>
    </row>
    <row r="38" spans="1:12" x14ac:dyDescent="0.35">
      <c r="G38" s="23"/>
      <c r="H38" s="23"/>
      <c r="I38" s="23"/>
      <c r="J38" s="23"/>
    </row>
    <row r="39" spans="1:12" x14ac:dyDescent="0.35">
      <c r="G39" s="23"/>
      <c r="H39" s="23"/>
      <c r="I39" s="23"/>
      <c r="J39" s="23"/>
    </row>
    <row r="41" spans="1:12" x14ac:dyDescent="0.35">
      <c r="H41" s="2"/>
      <c r="I41" s="2"/>
      <c r="J41" s="2"/>
    </row>
    <row r="42" spans="1:12" x14ac:dyDescent="0.35">
      <c r="K42" s="2"/>
      <c r="L42" s="2"/>
    </row>
    <row r="43" spans="1:12" x14ac:dyDescent="0.35">
      <c r="G43" s="4"/>
      <c r="H43" s="4"/>
      <c r="I43" s="4"/>
      <c r="J43" s="4"/>
    </row>
    <row r="44" spans="1:12" x14ac:dyDescent="0.35">
      <c r="G44" s="25"/>
      <c r="H44" s="25"/>
      <c r="I44" s="25"/>
      <c r="J44" s="25"/>
    </row>
    <row r="45" spans="1:12" x14ac:dyDescent="0.35">
      <c r="G45" s="24"/>
      <c r="H45" s="24"/>
      <c r="I45" s="24"/>
      <c r="J45" s="24"/>
    </row>
    <row r="46" spans="1:12" x14ac:dyDescent="0.35">
      <c r="G46" s="24"/>
      <c r="H46" s="24"/>
      <c r="I46" s="24"/>
      <c r="J46" s="24"/>
    </row>
    <row r="48" spans="1:12" x14ac:dyDescent="0.35">
      <c r="A48" s="3"/>
      <c r="B48" s="3"/>
      <c r="C48" s="3"/>
      <c r="D48" s="3"/>
      <c r="E48" s="3"/>
      <c r="F48" s="3"/>
    </row>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row r="167" s="3" customFormat="1" x14ac:dyDescent="0.35"/>
    <row r="168" s="3" customFormat="1" x14ac:dyDescent="0.35"/>
    <row r="169" s="3" customFormat="1" x14ac:dyDescent="0.35"/>
    <row r="170" s="3" customFormat="1" x14ac:dyDescent="0.35"/>
    <row r="171" s="3" customFormat="1" x14ac:dyDescent="0.35"/>
    <row r="172" s="3" customFormat="1" x14ac:dyDescent="0.35"/>
    <row r="173" s="3" customFormat="1" x14ac:dyDescent="0.35"/>
    <row r="174" s="3" customFormat="1" x14ac:dyDescent="0.35"/>
    <row r="175" s="3" customFormat="1" x14ac:dyDescent="0.35"/>
    <row r="176" s="3" customFormat="1" x14ac:dyDescent="0.35"/>
    <row r="177" s="3" customFormat="1" x14ac:dyDescent="0.35"/>
    <row r="178" s="3" customFormat="1" x14ac:dyDescent="0.35"/>
    <row r="179" s="3" customFormat="1" x14ac:dyDescent="0.35"/>
    <row r="180" s="3" customFormat="1" x14ac:dyDescent="0.35"/>
    <row r="181" s="3" customFormat="1" x14ac:dyDescent="0.35"/>
    <row r="182" s="3" customFormat="1" x14ac:dyDescent="0.35"/>
    <row r="183" s="3" customFormat="1" x14ac:dyDescent="0.35"/>
  </sheetData>
  <sheetProtection algorithmName="SHA-512" hashValue="LhA8JnVf/aTPNv4sMcilEhuiSWDWfiv/LyoJeZJOEkt/ND6oueSozTLIqtJJjj6UDBhb9LG+WmdvP6tmIEjibQ==" saltValue="mAmdNllD8mDvzJBE3PpAxg==" spinCount="100000" sheet="1" objects="1" scenarios="1" selectLockedCells="1"/>
  <mergeCells count="19">
    <mergeCell ref="G2:J2"/>
    <mergeCell ref="G14:J14"/>
    <mergeCell ref="G1:J1"/>
    <mergeCell ref="A5:F5"/>
    <mergeCell ref="B1:D1"/>
    <mergeCell ref="B2:D2"/>
    <mergeCell ref="B3:D3"/>
    <mergeCell ref="B4:D4"/>
    <mergeCell ref="D20:F20"/>
    <mergeCell ref="D21:F27"/>
    <mergeCell ref="K3:N3"/>
    <mergeCell ref="K4:N13"/>
    <mergeCell ref="K16:N16"/>
    <mergeCell ref="D7:F7"/>
    <mergeCell ref="D8:F17"/>
    <mergeCell ref="K17:N27"/>
    <mergeCell ref="G15:J15"/>
    <mergeCell ref="A19:F19"/>
    <mergeCell ref="A6:F6"/>
  </mergeCells>
  <dataValidations count="7">
    <dataValidation errorStyle="warning" allowBlank="1" showInputMessage="1" showErrorMessage="1" errorTitle="Invalid Value" error="It looks like you have entered in a value that is not in the pick list!!" sqref="A73:B79" xr:uid="{00000000-0002-0000-0400-000000000000}"/>
    <dataValidation allowBlank="1" showInputMessage="1" showErrorMessage="1" errorTitle="Invalid Diameter" error="You have input an invalid diameter." sqref="C73:D73" xr:uid="{00000000-0002-0000-0400-000001000000}"/>
    <dataValidation type="decimal" allowBlank="1" showInputMessage="1" showErrorMessage="1" sqref="C74:D79" xr:uid="{00000000-0002-0000-0400-000002000000}">
      <formula1>0.75</formula1>
      <formula2>60</formula2>
    </dataValidation>
    <dataValidation type="list" allowBlank="1" showInputMessage="1" showErrorMessage="1" sqref="H24:J24 A21:A27 G17:G24 A8:A17 G4:G13" xr:uid="{00000000-0002-0000-0400-000003000000}">
      <formula1>SS_Force_Main_Diameters</formula1>
    </dataValidation>
    <dataValidation type="list" allowBlank="1" showInputMessage="1" showErrorMessage="1" errorTitle="Invalid Valve Type" error="Please select a valid valve type." sqref="B21:B27 H17:H23 G25:J25" xr:uid="{00000000-0002-0000-0400-000004000000}">
      <formula1>SS_Valve_Types</formula1>
    </dataValidation>
    <dataValidation allowBlank="1" showInputMessage="1" showErrorMessage="1" errorTitle="Invalid Diameter" error="Please select a valid diameter." sqref="A28" xr:uid="{00000000-0002-0000-0400-000005000000}"/>
    <dataValidation type="whole" operator="greaterThanOrEqual" allowBlank="1" showInputMessage="1" showErrorMessage="1" sqref="I17:J23 C21:C27 C8:C17 G26:J27 J4:J13 I4 I6:I13" xr:uid="{00000000-0002-0000-0400-000006000000}">
      <formula1>0</formula1>
    </dataValidation>
  </dataValidations>
  <pageMargins left="0.38868159203980102" right="0.1" top="0.75" bottom="0.75" header="0.3" footer="0.3"/>
  <pageSetup orientation="portrait" r:id="rId1"/>
  <headerFooter>
    <oddHeader>&amp;L&amp;G&amp;C
&amp;"-,Bold Italic"Asset Inventory - Wastewater Force Main System</oddHeader>
    <oddFooter>&amp;CWastewater Force Main System - Page &amp;P&amp;RLast Revision Date: 4/14/25</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errorTitle="Invalid Material" error="Please select a valid material." xr:uid="{00000000-0002-0000-0400-000007000000}">
          <x14:formula1>
            <xm:f>'Pick Lists'!$A$37:$A$39</xm:f>
          </x14:formula1>
          <xm:sqref>B8:B17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83"/>
  <sheetViews>
    <sheetView view="pageLayout" zoomScaleNormal="100" workbookViewId="0">
      <selection activeCell="C7" sqref="C7"/>
    </sheetView>
  </sheetViews>
  <sheetFormatPr defaultColWidth="9.1796875" defaultRowHeight="14.5" x14ac:dyDescent="0.35"/>
  <cols>
    <col min="1" max="1" width="25.26953125" style="2" customWidth="1"/>
    <col min="2" max="2" width="27.453125" style="2" customWidth="1"/>
    <col min="3" max="3" width="17.54296875" style="2" customWidth="1"/>
    <col min="4" max="4" width="31.453125" style="2" customWidth="1"/>
    <col min="5" max="5" width="7.453125" style="2" customWidth="1"/>
    <col min="6" max="6" width="7.7265625" style="2" customWidth="1"/>
    <col min="7" max="7" width="22.7265625" style="2" customWidth="1"/>
    <col min="8" max="8" width="17.7265625" style="2" customWidth="1"/>
    <col min="9" max="9" width="18.81640625" style="2" customWidth="1"/>
    <col min="10" max="10" width="20.453125" style="2" customWidth="1"/>
    <col min="11" max="11" width="16.26953125" style="2" customWidth="1"/>
    <col min="12" max="12" width="28.26953125" style="2" customWidth="1"/>
    <col min="13" max="13" width="27.81640625" style="2" customWidth="1"/>
    <col min="14" max="14" width="23.7265625" style="2" customWidth="1"/>
    <col min="15" max="15" width="20.453125" style="2" customWidth="1"/>
    <col min="16" max="16" width="25.1796875" style="2" customWidth="1"/>
    <col min="17" max="17" width="23.7265625" style="2" customWidth="1"/>
    <col min="18" max="18" width="18.81640625" style="2" customWidth="1"/>
    <col min="19" max="19" width="27" style="2" customWidth="1"/>
    <col min="20" max="20" width="24.81640625" style="2" customWidth="1"/>
    <col min="21" max="21" width="24.26953125" style="2" customWidth="1"/>
    <col min="22" max="22" width="24.453125" style="2" customWidth="1"/>
    <col min="23" max="16384" width="9.1796875" style="2"/>
  </cols>
  <sheetData>
    <row r="1" spans="1:12" x14ac:dyDescent="0.35">
      <c r="A1" s="20" t="s">
        <v>38</v>
      </c>
      <c r="B1" s="87">
        <f>'Project Summary'!B19</f>
        <v>0</v>
      </c>
      <c r="C1" s="20" t="s">
        <v>39</v>
      </c>
      <c r="D1" s="33">
        <f>'Project Summary'!B23</f>
        <v>0</v>
      </c>
      <c r="E1" s="3"/>
      <c r="F1" s="3"/>
      <c r="L1" s="43"/>
    </row>
    <row r="2" spans="1:12" x14ac:dyDescent="0.35">
      <c r="A2" s="20" t="s">
        <v>132</v>
      </c>
      <c r="B2" s="18">
        <f>'Project Summary'!B20</f>
        <v>0</v>
      </c>
      <c r="C2" s="20" t="s">
        <v>40</v>
      </c>
      <c r="D2" s="34">
        <f>'Project Summary'!B24</f>
        <v>0</v>
      </c>
      <c r="E2" s="58"/>
      <c r="F2" s="58"/>
      <c r="G2" s="43"/>
      <c r="H2" s="43"/>
      <c r="I2" s="43"/>
      <c r="J2" s="43"/>
      <c r="K2" s="43"/>
      <c r="L2" s="44"/>
    </row>
    <row r="3" spans="1:12" x14ac:dyDescent="0.35">
      <c r="A3" s="20" t="s">
        <v>111</v>
      </c>
      <c r="B3" s="18">
        <f>'Project Summary'!B21</f>
        <v>0</v>
      </c>
      <c r="C3" s="7" t="s">
        <v>41</v>
      </c>
      <c r="D3" s="88">
        <f>'Project Summary'!B25</f>
        <v>0</v>
      </c>
      <c r="E3" s="59"/>
      <c r="F3" s="59"/>
      <c r="G3" s="5"/>
      <c r="H3" s="5"/>
      <c r="I3" s="5"/>
      <c r="J3" s="5"/>
      <c r="K3" s="5"/>
      <c r="L3" s="45"/>
    </row>
    <row r="4" spans="1:12" x14ac:dyDescent="0.35">
      <c r="A4" s="20" t="s">
        <v>98</v>
      </c>
      <c r="B4" s="18">
        <f>'Project Summary'!B22</f>
        <v>0</v>
      </c>
      <c r="C4" s="21"/>
      <c r="D4" s="57"/>
      <c r="E4" s="60"/>
      <c r="F4" s="60"/>
      <c r="G4" s="4"/>
      <c r="H4" s="4"/>
      <c r="I4" s="4"/>
      <c r="J4" s="14"/>
      <c r="K4" s="45"/>
      <c r="L4" s="45"/>
    </row>
    <row r="5" spans="1:12" x14ac:dyDescent="0.35">
      <c r="A5" s="123"/>
      <c r="B5" s="123"/>
      <c r="C5" s="123"/>
      <c r="D5" s="123"/>
      <c r="E5" s="23"/>
      <c r="F5" s="23"/>
      <c r="G5" s="4"/>
      <c r="H5" s="4"/>
      <c r="I5" s="4"/>
      <c r="J5" s="14"/>
      <c r="K5" s="45"/>
      <c r="L5" s="45"/>
    </row>
    <row r="6" spans="1:12" ht="15" customHeight="1" x14ac:dyDescent="0.35">
      <c r="D6" s="5" t="s">
        <v>215</v>
      </c>
      <c r="E6" s="3"/>
      <c r="F6" s="3"/>
      <c r="G6" s="4"/>
      <c r="H6" s="4"/>
      <c r="I6" s="4"/>
      <c r="J6" s="14"/>
      <c r="K6" s="45"/>
      <c r="L6" s="45"/>
    </row>
    <row r="7" spans="1:12" ht="15" customHeight="1" x14ac:dyDescent="0.35">
      <c r="B7" s="12" t="s">
        <v>184</v>
      </c>
      <c r="C7" s="82"/>
      <c r="D7" s="165" t="s">
        <v>201</v>
      </c>
      <c r="E7" s="3"/>
      <c r="F7" s="3"/>
      <c r="G7" s="4"/>
      <c r="H7" s="4"/>
      <c r="I7" s="4"/>
      <c r="J7" s="14"/>
      <c r="K7" s="45"/>
      <c r="L7" s="45"/>
    </row>
    <row r="8" spans="1:12" x14ac:dyDescent="0.35">
      <c r="C8" s="83"/>
      <c r="D8" s="105"/>
      <c r="E8" s="3"/>
      <c r="F8" s="3"/>
      <c r="G8" s="4"/>
      <c r="H8" s="4"/>
      <c r="I8" s="4"/>
      <c r="J8" s="14"/>
      <c r="K8" s="45"/>
      <c r="L8" s="45"/>
    </row>
    <row r="9" spans="1:12" x14ac:dyDescent="0.35">
      <c r="B9" s="12" t="s">
        <v>213</v>
      </c>
      <c r="C9" s="99">
        <f>0.15*C7</f>
        <v>0</v>
      </c>
      <c r="D9" s="105"/>
      <c r="E9" s="3"/>
      <c r="F9" s="3"/>
      <c r="G9" s="4"/>
      <c r="H9" s="4"/>
      <c r="I9" s="4"/>
      <c r="J9" s="14"/>
      <c r="K9" s="45"/>
      <c r="L9" s="45"/>
    </row>
    <row r="10" spans="1:12" x14ac:dyDescent="0.35">
      <c r="B10" s="12"/>
      <c r="C10" s="7"/>
      <c r="D10" s="105"/>
      <c r="E10" s="53"/>
      <c r="F10" s="53"/>
      <c r="G10" s="4"/>
      <c r="H10" s="4"/>
      <c r="I10" s="4"/>
      <c r="J10" s="14"/>
      <c r="K10" s="45"/>
      <c r="L10" s="3"/>
    </row>
    <row r="11" spans="1:12" x14ac:dyDescent="0.35">
      <c r="B11" s="12" t="s">
        <v>225</v>
      </c>
      <c r="C11" s="99">
        <f>0.15*C7</f>
        <v>0</v>
      </c>
      <c r="D11" s="105"/>
      <c r="E11" s="3"/>
      <c r="F11" s="3"/>
      <c r="I11" s="4"/>
      <c r="J11" s="3"/>
      <c r="K11" s="3"/>
      <c r="L11" s="43"/>
    </row>
    <row r="12" spans="1:12" x14ac:dyDescent="0.35">
      <c r="C12" s="83"/>
      <c r="D12" s="105"/>
      <c r="E12" s="55"/>
      <c r="F12" s="55"/>
      <c r="G12" s="43"/>
      <c r="H12" s="43"/>
      <c r="I12" s="43"/>
      <c r="J12" s="43"/>
      <c r="K12" s="43"/>
      <c r="L12" s="3"/>
    </row>
    <row r="13" spans="1:12" x14ac:dyDescent="0.35">
      <c r="B13" s="12" t="s">
        <v>182</v>
      </c>
      <c r="C13" s="99">
        <f>0.5*C7</f>
        <v>0</v>
      </c>
      <c r="D13" s="105"/>
      <c r="E13" s="23"/>
      <c r="F13" s="23"/>
      <c r="G13" s="5"/>
      <c r="H13" s="5"/>
      <c r="I13" s="5"/>
      <c r="J13" s="5"/>
      <c r="K13" s="5"/>
      <c r="L13" s="45"/>
    </row>
    <row r="14" spans="1:12" x14ac:dyDescent="0.35">
      <c r="C14" s="83"/>
      <c r="D14" s="105"/>
      <c r="E14" s="3"/>
      <c r="F14" s="3"/>
      <c r="G14" s="4"/>
      <c r="H14" s="4"/>
      <c r="I14" s="4"/>
      <c r="J14" s="14"/>
      <c r="K14" s="45"/>
      <c r="L14" s="45"/>
    </row>
    <row r="15" spans="1:12" x14ac:dyDescent="0.35">
      <c r="B15" s="12" t="s">
        <v>214</v>
      </c>
      <c r="C15" s="99">
        <f>0.15*C7</f>
        <v>0</v>
      </c>
      <c r="D15" s="105"/>
      <c r="E15" s="3"/>
      <c r="F15" s="3"/>
      <c r="G15" s="4"/>
      <c r="H15" s="4"/>
      <c r="I15" s="4"/>
      <c r="J15" s="14"/>
      <c r="K15" s="45"/>
      <c r="L15" s="45"/>
    </row>
    <row r="16" spans="1:12" x14ac:dyDescent="0.35">
      <c r="C16" s="83"/>
      <c r="D16" s="105"/>
      <c r="E16" s="53"/>
      <c r="F16" s="53"/>
      <c r="G16" s="4"/>
      <c r="H16" s="4"/>
      <c r="I16" s="4"/>
      <c r="J16" s="14"/>
      <c r="K16" s="45"/>
      <c r="L16" s="45"/>
    </row>
    <row r="17" spans="1:12" x14ac:dyDescent="0.35">
      <c r="B17" s="12" t="s">
        <v>226</v>
      </c>
      <c r="C17" s="99">
        <f>0.05*C7</f>
        <v>0</v>
      </c>
      <c r="D17" s="106"/>
      <c r="E17" s="23"/>
      <c r="F17" s="23"/>
      <c r="G17" s="4"/>
      <c r="H17" s="4"/>
      <c r="I17" s="4"/>
      <c r="J17" s="14"/>
      <c r="K17" s="45"/>
      <c r="L17" s="45"/>
    </row>
    <row r="18" spans="1:12" x14ac:dyDescent="0.35">
      <c r="B18" s="7"/>
      <c r="C18" s="14"/>
      <c r="D18" s="23"/>
      <c r="E18" s="23"/>
      <c r="F18" s="23"/>
      <c r="G18" s="4"/>
      <c r="H18" s="4"/>
      <c r="I18" s="4"/>
      <c r="J18" s="14"/>
      <c r="K18" s="45"/>
    </row>
    <row r="19" spans="1:12" x14ac:dyDescent="0.35">
      <c r="D19" s="23"/>
      <c r="E19" s="23"/>
      <c r="F19" s="23"/>
    </row>
    <row r="20" spans="1:12" x14ac:dyDescent="0.35">
      <c r="D20" s="5" t="s">
        <v>215</v>
      </c>
      <c r="E20" s="23"/>
      <c r="F20" s="23"/>
      <c r="G20" s="43"/>
      <c r="H20" s="43"/>
      <c r="I20" s="43"/>
    </row>
    <row r="21" spans="1:12" ht="15" customHeight="1" x14ac:dyDescent="0.35">
      <c r="B21" s="12" t="s">
        <v>185</v>
      </c>
      <c r="C21" s="82"/>
      <c r="D21" s="165" t="s">
        <v>247</v>
      </c>
      <c r="E21" s="3"/>
      <c r="F21" s="3"/>
      <c r="G21" s="5"/>
      <c r="H21" s="44"/>
      <c r="I21" s="44"/>
      <c r="J21" s="5"/>
    </row>
    <row r="22" spans="1:12" x14ac:dyDescent="0.35">
      <c r="C22" s="83"/>
      <c r="D22" s="105"/>
      <c r="E22" s="23"/>
      <c r="F22" s="23"/>
      <c r="G22" s="4"/>
      <c r="H22" s="23"/>
      <c r="I22" s="23"/>
      <c r="J22" s="45"/>
    </row>
    <row r="23" spans="1:12" x14ac:dyDescent="0.35">
      <c r="B23" s="12" t="s">
        <v>183</v>
      </c>
      <c r="C23" s="99">
        <f>0.15*C21</f>
        <v>0</v>
      </c>
      <c r="D23" s="105"/>
      <c r="E23" s="23"/>
      <c r="F23" s="23"/>
      <c r="G23" s="4"/>
      <c r="H23" s="23"/>
      <c r="I23" s="23"/>
      <c r="J23" s="45"/>
    </row>
    <row r="24" spans="1:12" x14ac:dyDescent="0.35">
      <c r="B24" s="12"/>
      <c r="C24" s="7"/>
      <c r="D24" s="105"/>
      <c r="E24" s="45"/>
      <c r="F24" s="45"/>
      <c r="G24" s="4"/>
      <c r="H24" s="23"/>
      <c r="I24" s="23"/>
      <c r="J24" s="45"/>
    </row>
    <row r="25" spans="1:12" x14ac:dyDescent="0.35">
      <c r="B25" s="12" t="s">
        <v>227</v>
      </c>
      <c r="C25" s="99">
        <f>0.15*C21</f>
        <v>0</v>
      </c>
      <c r="D25" s="105"/>
      <c r="E25" s="3"/>
      <c r="F25" s="3"/>
      <c r="G25" s="4"/>
      <c r="H25" s="23"/>
      <c r="I25" s="23"/>
      <c r="J25" s="45"/>
    </row>
    <row r="26" spans="1:12" x14ac:dyDescent="0.35">
      <c r="C26" s="83"/>
      <c r="D26" s="105"/>
      <c r="E26" s="3"/>
      <c r="F26" s="3"/>
      <c r="G26" s="4"/>
      <c r="H26" s="23"/>
      <c r="I26" s="23"/>
      <c r="J26" s="45"/>
    </row>
    <row r="27" spans="1:12" x14ac:dyDescent="0.35">
      <c r="B27" s="12" t="s">
        <v>182</v>
      </c>
      <c r="C27" s="99">
        <f>0.5*C21</f>
        <v>0</v>
      </c>
      <c r="D27" s="105"/>
      <c r="E27" s="3"/>
      <c r="F27" s="3"/>
      <c r="G27" s="4"/>
      <c r="H27" s="23"/>
      <c r="I27" s="23"/>
      <c r="J27" s="45"/>
    </row>
    <row r="28" spans="1:12" x14ac:dyDescent="0.35">
      <c r="C28" s="83"/>
      <c r="D28" s="105"/>
      <c r="E28" s="3"/>
      <c r="F28" s="3"/>
      <c r="G28" s="4"/>
      <c r="H28" s="23"/>
      <c r="I28" s="23"/>
      <c r="J28" s="45"/>
    </row>
    <row r="29" spans="1:12" x14ac:dyDescent="0.35">
      <c r="B29" s="12" t="s">
        <v>214</v>
      </c>
      <c r="C29" s="99">
        <f>0.15*C21</f>
        <v>0</v>
      </c>
      <c r="D29" s="105"/>
      <c r="E29" s="3"/>
      <c r="F29" s="3"/>
      <c r="G29" s="4"/>
      <c r="H29" s="23"/>
      <c r="I29" s="23"/>
      <c r="J29" s="45"/>
    </row>
    <row r="30" spans="1:12" x14ac:dyDescent="0.35">
      <c r="C30" s="83"/>
      <c r="D30" s="105"/>
      <c r="E30" s="3"/>
      <c r="F30" s="3"/>
    </row>
    <row r="31" spans="1:12" x14ac:dyDescent="0.35">
      <c r="B31" s="12" t="s">
        <v>226</v>
      </c>
      <c r="C31" s="99">
        <f>0.05*C21</f>
        <v>0</v>
      </c>
      <c r="D31" s="106"/>
      <c r="E31" s="3"/>
      <c r="F31" s="3"/>
      <c r="G31" s="4"/>
      <c r="H31" s="4"/>
      <c r="I31" s="23"/>
      <c r="J31" s="45"/>
    </row>
    <row r="32" spans="1:12" x14ac:dyDescent="0.35">
      <c r="A32" s="3"/>
      <c r="D32" s="3"/>
      <c r="E32" s="3"/>
      <c r="F32" s="3"/>
      <c r="G32" s="4"/>
      <c r="H32" s="4"/>
      <c r="I32" s="23"/>
      <c r="J32" s="45"/>
    </row>
    <row r="33" spans="1:10" x14ac:dyDescent="0.35">
      <c r="A33" s="3"/>
      <c r="B33" s="3"/>
      <c r="C33" s="3"/>
      <c r="D33" s="3"/>
      <c r="E33" s="3"/>
      <c r="F33" s="3"/>
      <c r="G33" s="4"/>
      <c r="H33" s="4"/>
      <c r="I33" s="23"/>
      <c r="J33" s="45"/>
    </row>
    <row r="34" spans="1:10" x14ac:dyDescent="0.35">
      <c r="A34" s="3"/>
      <c r="B34" s="3"/>
      <c r="C34" s="3"/>
      <c r="D34" s="3"/>
      <c r="E34" s="3"/>
      <c r="F34" s="3"/>
      <c r="G34" s="4"/>
      <c r="H34" s="4"/>
      <c r="I34" s="23"/>
      <c r="J34" s="45"/>
    </row>
    <row r="35" spans="1:10" x14ac:dyDescent="0.35">
      <c r="A35" s="3"/>
      <c r="B35" s="3"/>
      <c r="C35" s="3"/>
      <c r="D35" s="3"/>
      <c r="E35" s="3"/>
      <c r="F35" s="3"/>
    </row>
    <row r="36" spans="1:10" x14ac:dyDescent="0.35">
      <c r="A36" s="3"/>
      <c r="B36" s="3"/>
      <c r="C36" s="3"/>
      <c r="D36" s="3"/>
      <c r="E36" s="3"/>
      <c r="F36" s="3"/>
    </row>
    <row r="37" spans="1:10" x14ac:dyDescent="0.35">
      <c r="A37" s="3"/>
      <c r="B37" s="3"/>
      <c r="C37" s="3"/>
      <c r="D37" s="3"/>
      <c r="E37" s="3"/>
      <c r="F37" s="3"/>
    </row>
    <row r="38" spans="1:10" x14ac:dyDescent="0.35">
      <c r="A38" s="3"/>
      <c r="B38" s="3"/>
      <c r="C38" s="3"/>
      <c r="D38" s="3"/>
      <c r="E38" s="3"/>
      <c r="F38" s="3"/>
    </row>
    <row r="39" spans="1:10" x14ac:dyDescent="0.35">
      <c r="A39" s="3"/>
      <c r="B39" s="3"/>
      <c r="C39" s="3"/>
      <c r="D39" s="3"/>
      <c r="E39" s="3"/>
      <c r="F39" s="3"/>
    </row>
    <row r="40" spans="1:10" x14ac:dyDescent="0.35">
      <c r="A40" s="3"/>
      <c r="B40" s="3"/>
      <c r="C40" s="3"/>
      <c r="D40" s="3"/>
      <c r="E40" s="3"/>
      <c r="F40" s="3"/>
    </row>
    <row r="41" spans="1:10" x14ac:dyDescent="0.35">
      <c r="A41" s="3"/>
      <c r="B41" s="3"/>
      <c r="C41" s="3"/>
      <c r="D41" s="3"/>
      <c r="E41" s="3"/>
      <c r="F41" s="3"/>
    </row>
    <row r="42" spans="1:10" x14ac:dyDescent="0.35">
      <c r="A42" s="3"/>
      <c r="B42" s="3"/>
      <c r="C42" s="3"/>
      <c r="D42" s="3"/>
      <c r="E42" s="3"/>
      <c r="F42" s="3"/>
    </row>
    <row r="43" spans="1:10" x14ac:dyDescent="0.35">
      <c r="A43" s="3"/>
      <c r="B43" s="3"/>
      <c r="C43" s="3"/>
      <c r="D43" s="3"/>
      <c r="E43" s="3"/>
      <c r="F43" s="3"/>
    </row>
    <row r="44" spans="1:10" x14ac:dyDescent="0.35">
      <c r="A44" s="3"/>
      <c r="B44" s="3"/>
      <c r="C44" s="3"/>
      <c r="D44" s="3"/>
      <c r="E44" s="3"/>
      <c r="F44" s="3"/>
    </row>
    <row r="45" spans="1:10" x14ac:dyDescent="0.35">
      <c r="D45" s="43"/>
      <c r="E45" s="43"/>
      <c r="F45" s="43"/>
    </row>
    <row r="46" spans="1:10" x14ac:dyDescent="0.35">
      <c r="D46" s="3"/>
      <c r="F46" s="3"/>
    </row>
    <row r="47" spans="1:10" x14ac:dyDescent="0.35">
      <c r="D47" s="3"/>
      <c r="F47" s="53"/>
    </row>
    <row r="48" spans="1:10" x14ac:dyDescent="0.35">
      <c r="D48" s="3"/>
      <c r="F48" s="53"/>
    </row>
    <row r="49" spans="1:11" x14ac:dyDescent="0.35">
      <c r="D49" s="3"/>
      <c r="F49" s="53"/>
    </row>
    <row r="50" spans="1:11" x14ac:dyDescent="0.35">
      <c r="D50" s="3"/>
      <c r="F50" s="53"/>
    </row>
    <row r="51" spans="1:11" x14ac:dyDescent="0.35">
      <c r="D51" s="3"/>
      <c r="F51" s="53"/>
    </row>
    <row r="52" spans="1:11" x14ac:dyDescent="0.35">
      <c r="D52" s="3"/>
      <c r="F52" s="53"/>
    </row>
    <row r="53" spans="1:11" x14ac:dyDescent="0.35">
      <c r="D53" s="3"/>
      <c r="F53" s="53"/>
      <c r="G53" s="4"/>
      <c r="H53" s="4"/>
      <c r="J53" s="4"/>
    </row>
    <row r="54" spans="1:11" x14ac:dyDescent="0.35">
      <c r="D54" s="3"/>
      <c r="F54" s="53"/>
    </row>
    <row r="55" spans="1:11" x14ac:dyDescent="0.35">
      <c r="A55" s="23"/>
      <c r="B55" s="23"/>
      <c r="C55" s="23"/>
      <c r="D55" s="23"/>
      <c r="E55" s="23"/>
      <c r="F55" s="23"/>
    </row>
    <row r="56" spans="1:11" x14ac:dyDescent="0.35">
      <c r="E56" s="54"/>
      <c r="F56" s="54"/>
    </row>
    <row r="57" spans="1:11" x14ac:dyDescent="0.35">
      <c r="F57" s="3"/>
    </row>
    <row r="58" spans="1:11" x14ac:dyDescent="0.35">
      <c r="F58" s="53"/>
    </row>
    <row r="59" spans="1:11" x14ac:dyDescent="0.35">
      <c r="F59" s="53"/>
    </row>
    <row r="60" spans="1:11" x14ac:dyDescent="0.35">
      <c r="F60" s="53"/>
    </row>
    <row r="61" spans="1:11" x14ac:dyDescent="0.35">
      <c r="F61" s="53"/>
    </row>
    <row r="62" spans="1:11" x14ac:dyDescent="0.35">
      <c r="A62" s="23"/>
      <c r="B62" s="23"/>
      <c r="C62" s="23"/>
      <c r="D62" s="23"/>
      <c r="E62" s="23"/>
      <c r="F62" s="23"/>
      <c r="G62" s="4"/>
      <c r="H62" s="4"/>
      <c r="J62" s="4"/>
      <c r="K62" s="4"/>
    </row>
    <row r="63" spans="1:11" x14ac:dyDescent="0.35">
      <c r="G63" s="4"/>
      <c r="H63" s="4"/>
      <c r="J63" s="4"/>
      <c r="K63" s="4"/>
    </row>
    <row r="64" spans="1:11" x14ac:dyDescent="0.35">
      <c r="G64" s="4"/>
      <c r="H64" s="4"/>
      <c r="J64" s="4"/>
      <c r="K64" s="4"/>
    </row>
    <row r="65" spans="1:11" x14ac:dyDescent="0.35">
      <c r="G65" s="4"/>
      <c r="H65" s="4"/>
      <c r="J65" s="4"/>
      <c r="K65" s="4"/>
    </row>
    <row r="66" spans="1:11" x14ac:dyDescent="0.35">
      <c r="G66" s="4"/>
      <c r="H66" s="4"/>
      <c r="J66" s="4"/>
    </row>
    <row r="72" spans="1:11" x14ac:dyDescent="0.35">
      <c r="A72" s="3"/>
      <c r="B72" s="3"/>
      <c r="C72" s="3"/>
      <c r="D72" s="23"/>
      <c r="E72" s="23"/>
      <c r="F72" s="23"/>
    </row>
    <row r="75" spans="1:11" x14ac:dyDescent="0.35">
      <c r="G75" s="4"/>
      <c r="H75" s="4"/>
      <c r="J75" s="4"/>
      <c r="K75" s="4"/>
    </row>
    <row r="76" spans="1:11" x14ac:dyDescent="0.35">
      <c r="G76" s="10"/>
    </row>
    <row r="77" spans="1:11" x14ac:dyDescent="0.35">
      <c r="G77" s="5"/>
      <c r="H77" s="5"/>
      <c r="J77" s="5"/>
      <c r="K77" s="5"/>
    </row>
    <row r="78" spans="1:11" x14ac:dyDescent="0.35">
      <c r="G78" s="4"/>
      <c r="H78" s="4"/>
      <c r="J78" s="4"/>
      <c r="K78" s="4"/>
    </row>
    <row r="79" spans="1:11" x14ac:dyDescent="0.35">
      <c r="G79" s="4"/>
      <c r="H79" s="4"/>
      <c r="J79" s="4"/>
      <c r="K79" s="4"/>
    </row>
    <row r="80" spans="1:11" x14ac:dyDescent="0.35">
      <c r="G80" s="4"/>
      <c r="H80" s="4"/>
      <c r="J80" s="4"/>
      <c r="K80" s="4"/>
    </row>
    <row r="81" spans="1:11" x14ac:dyDescent="0.35">
      <c r="G81" s="4"/>
      <c r="H81" s="4"/>
      <c r="J81" s="4"/>
      <c r="K81" s="4"/>
    </row>
    <row r="82" spans="1:11" x14ac:dyDescent="0.35">
      <c r="D82" s="23"/>
      <c r="E82" s="23"/>
      <c r="F82" s="23"/>
      <c r="G82" s="4"/>
      <c r="H82" s="4"/>
      <c r="J82" s="4"/>
      <c r="K82" s="4"/>
    </row>
    <row r="83" spans="1:11" x14ac:dyDescent="0.35">
      <c r="H83" s="4"/>
    </row>
    <row r="84" spans="1:11" x14ac:dyDescent="0.35">
      <c r="H84" s="4"/>
    </row>
    <row r="85" spans="1:11" x14ac:dyDescent="0.35">
      <c r="G85" s="4"/>
      <c r="H85" s="4"/>
      <c r="J85" s="4"/>
    </row>
    <row r="86" spans="1:11" x14ac:dyDescent="0.35">
      <c r="G86" s="4"/>
      <c r="H86" s="4"/>
      <c r="J86" s="4"/>
    </row>
    <row r="89" spans="1:11" x14ac:dyDescent="0.35">
      <c r="A89" s="4"/>
      <c r="B89" s="4"/>
      <c r="C89" s="4"/>
      <c r="E89" s="4"/>
      <c r="F89" s="4"/>
    </row>
    <row r="90" spans="1:11" x14ac:dyDescent="0.35">
      <c r="A90" s="4"/>
      <c r="B90" s="4"/>
      <c r="C90" s="4"/>
    </row>
    <row r="91" spans="1:11" x14ac:dyDescent="0.35">
      <c r="D91" s="3"/>
      <c r="E91" s="3"/>
      <c r="F91" s="3"/>
    </row>
    <row r="92" spans="1:11" x14ac:dyDescent="0.35">
      <c r="C92" s="12"/>
      <c r="D92" s="55"/>
      <c r="E92" s="3"/>
      <c r="F92" s="3"/>
    </row>
    <row r="93" spans="1:11" x14ac:dyDescent="0.35">
      <c r="C93" s="7"/>
      <c r="D93" s="23"/>
      <c r="E93" s="3"/>
      <c r="F93" s="3"/>
    </row>
    <row r="94" spans="1:11" x14ac:dyDescent="0.35">
      <c r="C94" s="7"/>
      <c r="D94" s="23"/>
      <c r="E94" s="3"/>
      <c r="F94" s="3"/>
    </row>
    <row r="95" spans="1:11" x14ac:dyDescent="0.35">
      <c r="C95" s="7"/>
      <c r="D95" s="23"/>
      <c r="E95" s="3"/>
      <c r="F95" s="3"/>
    </row>
    <row r="96" spans="1:11" x14ac:dyDescent="0.35">
      <c r="C96" s="7"/>
      <c r="D96" s="45"/>
      <c r="E96" s="53"/>
      <c r="F96" s="53"/>
    </row>
    <row r="97" spans="1:6" x14ac:dyDescent="0.35">
      <c r="A97" s="7"/>
      <c r="B97" s="4"/>
      <c r="C97" s="7"/>
      <c r="D97" s="55"/>
      <c r="E97" s="55"/>
      <c r="F97" s="55"/>
    </row>
    <row r="98" spans="1:6" x14ac:dyDescent="0.35">
      <c r="A98" s="12"/>
      <c r="B98" s="4"/>
      <c r="C98" s="12"/>
      <c r="D98" s="55"/>
      <c r="E98" s="55"/>
      <c r="F98" s="55"/>
    </row>
    <row r="99" spans="1:6" x14ac:dyDescent="0.35">
      <c r="A99" s="7"/>
      <c r="B99" s="4"/>
      <c r="C99" s="7"/>
      <c r="D99" s="23"/>
      <c r="E99" s="3"/>
      <c r="F99" s="3"/>
    </row>
    <row r="100" spans="1:6" x14ac:dyDescent="0.35">
      <c r="A100" s="7"/>
      <c r="B100" s="4"/>
      <c r="C100" s="7"/>
      <c r="D100" s="23"/>
      <c r="E100" s="3"/>
      <c r="F100" s="3"/>
    </row>
    <row r="101" spans="1:6" x14ac:dyDescent="0.35">
      <c r="A101" s="7"/>
      <c r="B101" s="4"/>
      <c r="C101" s="7"/>
      <c r="D101" s="23"/>
      <c r="E101" s="3"/>
      <c r="F101" s="3"/>
    </row>
    <row r="102" spans="1:6" x14ac:dyDescent="0.35">
      <c r="A102" s="7"/>
      <c r="B102" s="14"/>
      <c r="C102" s="7"/>
      <c r="D102" s="45"/>
      <c r="E102" s="53"/>
      <c r="F102" s="53"/>
    </row>
    <row r="103" spans="1:6" x14ac:dyDescent="0.35">
      <c r="A103" s="7"/>
      <c r="B103" s="4"/>
      <c r="C103" s="7"/>
      <c r="D103" s="55"/>
      <c r="E103" s="55"/>
      <c r="F103" s="55"/>
    </row>
    <row r="104" spans="1:6" x14ac:dyDescent="0.35">
      <c r="A104" s="12"/>
      <c r="B104" s="4"/>
      <c r="C104" s="12"/>
      <c r="D104" s="23"/>
      <c r="E104" s="23"/>
      <c r="F104" s="23"/>
    </row>
    <row r="105" spans="1:6" x14ac:dyDescent="0.35">
      <c r="A105" s="7"/>
      <c r="B105" s="4"/>
      <c r="C105" s="7"/>
      <c r="D105" s="23"/>
      <c r="E105" s="3"/>
      <c r="F105" s="3"/>
    </row>
    <row r="106" spans="1:6" x14ac:dyDescent="0.35">
      <c r="A106" s="7"/>
      <c r="B106" s="4"/>
      <c r="C106" s="7"/>
      <c r="D106" s="23"/>
      <c r="E106" s="3"/>
      <c r="F106" s="3"/>
    </row>
    <row r="107" spans="1:6" x14ac:dyDescent="0.35">
      <c r="A107" s="7"/>
      <c r="B107" s="4"/>
      <c r="C107" s="7"/>
      <c r="D107" s="23"/>
      <c r="E107" s="3"/>
      <c r="F107" s="3"/>
    </row>
    <row r="108" spans="1:6" x14ac:dyDescent="0.35">
      <c r="A108" s="7"/>
      <c r="B108" s="14"/>
      <c r="C108" s="7"/>
      <c r="D108" s="45"/>
      <c r="E108" s="53"/>
      <c r="F108" s="53"/>
    </row>
    <row r="109" spans="1:6" x14ac:dyDescent="0.35">
      <c r="A109" s="7"/>
      <c r="B109" s="4"/>
      <c r="C109" s="4"/>
      <c r="D109" s="55"/>
      <c r="E109" s="3"/>
      <c r="F109" s="3"/>
    </row>
    <row r="110" spans="1:6" x14ac:dyDescent="0.35">
      <c r="A110" s="7"/>
      <c r="B110" s="4"/>
      <c r="C110" s="4"/>
      <c r="D110" s="55"/>
      <c r="E110" s="3"/>
      <c r="F110" s="3"/>
    </row>
    <row r="111" spans="1:6" x14ac:dyDescent="0.35">
      <c r="A111" s="7"/>
      <c r="B111" s="4"/>
      <c r="C111" s="4"/>
      <c r="D111" s="55"/>
      <c r="E111" s="3"/>
      <c r="F111" s="3"/>
    </row>
    <row r="112" spans="1:6" x14ac:dyDescent="0.35">
      <c r="A112" s="7"/>
      <c r="B112" s="4"/>
      <c r="C112" s="4"/>
      <c r="D112" s="55"/>
      <c r="E112" s="3"/>
      <c r="F112" s="3"/>
    </row>
    <row r="113" spans="1:6" x14ac:dyDescent="0.35">
      <c r="A113" s="7"/>
      <c r="B113" s="4"/>
      <c r="C113" s="4"/>
      <c r="D113" s="55"/>
      <c r="E113" s="3"/>
      <c r="F113" s="3"/>
    </row>
    <row r="131" spans="1:6" x14ac:dyDescent="0.35">
      <c r="A131" s="4"/>
      <c r="B131" s="4"/>
      <c r="C131" s="23"/>
      <c r="D131" s="23"/>
      <c r="E131" s="45"/>
      <c r="F131" s="53"/>
    </row>
    <row r="132" spans="1:6" x14ac:dyDescent="0.35">
      <c r="A132" s="4"/>
      <c r="B132" s="4"/>
      <c r="C132" s="23"/>
      <c r="D132" s="3"/>
      <c r="E132" s="23"/>
      <c r="F132" s="3"/>
    </row>
    <row r="133" spans="1:6" x14ac:dyDescent="0.35">
      <c r="A133" s="4"/>
      <c r="B133" s="4"/>
      <c r="C133" s="23"/>
      <c r="D133" s="3"/>
      <c r="E133" s="23"/>
      <c r="F133" s="3"/>
    </row>
    <row r="134" spans="1:6" x14ac:dyDescent="0.35">
      <c r="A134" s="4"/>
      <c r="B134" s="4"/>
      <c r="C134" s="23"/>
      <c r="D134" s="3"/>
      <c r="E134" s="23"/>
      <c r="F134" s="3"/>
    </row>
    <row r="135" spans="1:6" x14ac:dyDescent="0.35">
      <c r="A135" s="4"/>
      <c r="B135" s="4"/>
      <c r="C135" s="23"/>
      <c r="D135" s="3"/>
      <c r="E135" s="23"/>
      <c r="F135" s="3"/>
    </row>
    <row r="136" spans="1:6" x14ac:dyDescent="0.35">
      <c r="A136" s="4"/>
      <c r="B136" s="4"/>
      <c r="C136" s="23"/>
      <c r="D136" s="3"/>
      <c r="E136" s="23"/>
      <c r="F136" s="3"/>
    </row>
    <row r="137" spans="1:6" x14ac:dyDescent="0.35">
      <c r="A137" s="1"/>
      <c r="B137" s="1"/>
      <c r="C137" s="56"/>
      <c r="D137" s="56"/>
      <c r="E137" s="56"/>
      <c r="F137" s="56"/>
    </row>
    <row r="138" spans="1:6" x14ac:dyDescent="0.35">
      <c r="A138" s="1"/>
      <c r="B138" s="1"/>
      <c r="C138" s="1"/>
      <c r="D138" s="1"/>
      <c r="E138" s="1"/>
      <c r="F138" s="1"/>
    </row>
    <row r="139" spans="1:6" x14ac:dyDescent="0.35">
      <c r="A139" s="1"/>
      <c r="B139" s="1"/>
      <c r="C139" s="1"/>
      <c r="D139" s="1"/>
      <c r="E139" s="1"/>
      <c r="F139" s="1"/>
    </row>
    <row r="140" spans="1:6" x14ac:dyDescent="0.35">
      <c r="A140" s="1"/>
      <c r="B140" s="1"/>
      <c r="C140" s="1"/>
      <c r="D140" s="1"/>
      <c r="E140" s="1"/>
      <c r="F140" s="1"/>
    </row>
    <row r="141" spans="1:6" x14ac:dyDescent="0.35">
      <c r="A141" s="1"/>
      <c r="B141" s="1"/>
      <c r="C141" s="1"/>
      <c r="D141" s="1"/>
      <c r="E141" s="1"/>
      <c r="F141" s="1"/>
    </row>
    <row r="142" spans="1:6" x14ac:dyDescent="0.35">
      <c r="A142" s="1"/>
      <c r="B142" s="1"/>
      <c r="C142" s="1"/>
      <c r="D142" s="1"/>
      <c r="E142" s="1"/>
      <c r="F142" s="1"/>
    </row>
    <row r="143" spans="1:6" x14ac:dyDescent="0.35">
      <c r="A143" s="1"/>
      <c r="B143" s="1"/>
      <c r="C143" s="1"/>
      <c r="D143" s="1"/>
      <c r="E143" s="1"/>
      <c r="F143" s="1"/>
    </row>
    <row r="144" spans="1:6" x14ac:dyDescent="0.35">
      <c r="A144" s="1"/>
      <c r="B144" s="1"/>
      <c r="C144" s="1"/>
      <c r="D144" s="1"/>
      <c r="E144" s="1"/>
      <c r="F144" s="1"/>
    </row>
    <row r="145" spans="1:6" x14ac:dyDescent="0.35">
      <c r="A145" s="1"/>
      <c r="B145" s="1"/>
      <c r="C145" s="1"/>
      <c r="D145" s="1"/>
      <c r="E145" s="1"/>
      <c r="F145" s="1"/>
    </row>
    <row r="146" spans="1:6" x14ac:dyDescent="0.35">
      <c r="A146" s="1"/>
      <c r="B146" s="1"/>
      <c r="C146" s="1"/>
      <c r="D146" s="1"/>
      <c r="E146" s="1"/>
      <c r="F146" s="1"/>
    </row>
    <row r="147" spans="1:6" x14ac:dyDescent="0.35">
      <c r="A147" s="1"/>
      <c r="B147" s="1"/>
      <c r="C147" s="1"/>
      <c r="D147" s="1"/>
      <c r="E147" s="1"/>
      <c r="F147" s="1"/>
    </row>
    <row r="148" spans="1:6" x14ac:dyDescent="0.35">
      <c r="A148" s="1"/>
      <c r="B148" s="1"/>
      <c r="C148" s="1"/>
      <c r="D148" s="1"/>
      <c r="E148" s="1"/>
      <c r="F148" s="1"/>
    </row>
    <row r="149" spans="1:6" x14ac:dyDescent="0.35">
      <c r="A149" s="1"/>
      <c r="B149" s="1"/>
      <c r="C149" s="1"/>
      <c r="D149" s="1"/>
      <c r="E149" s="1"/>
      <c r="F149" s="1"/>
    </row>
    <row r="150" spans="1:6" x14ac:dyDescent="0.35">
      <c r="A150" s="1"/>
      <c r="B150" s="1"/>
      <c r="C150" s="1"/>
      <c r="D150" s="1"/>
      <c r="E150" s="1"/>
      <c r="F150" s="1"/>
    </row>
    <row r="151" spans="1:6" x14ac:dyDescent="0.35">
      <c r="A151" s="1"/>
      <c r="B151" s="1"/>
      <c r="C151" s="1"/>
      <c r="D151" s="1"/>
      <c r="E151" s="1"/>
      <c r="F151" s="1"/>
    </row>
    <row r="152" spans="1:6" x14ac:dyDescent="0.35">
      <c r="A152" s="1"/>
      <c r="B152" s="1"/>
      <c r="C152" s="1"/>
      <c r="D152" s="1"/>
      <c r="E152" s="1"/>
      <c r="F152" s="1"/>
    </row>
    <row r="153" spans="1:6" x14ac:dyDescent="0.35">
      <c r="A153" s="1"/>
      <c r="B153" s="1"/>
      <c r="C153" s="1"/>
      <c r="D153" s="1"/>
      <c r="E153" s="1"/>
      <c r="F153" s="1"/>
    </row>
    <row r="154" spans="1:6" x14ac:dyDescent="0.35">
      <c r="A154" s="1"/>
      <c r="B154" s="1"/>
      <c r="C154" s="1"/>
      <c r="D154" s="1"/>
      <c r="E154" s="1"/>
      <c r="F154" s="1"/>
    </row>
    <row r="155" spans="1:6" x14ac:dyDescent="0.35">
      <c r="A155" s="1"/>
      <c r="B155" s="1"/>
      <c r="C155" s="1"/>
      <c r="D155" s="1"/>
      <c r="E155" s="1"/>
      <c r="F155" s="1"/>
    </row>
    <row r="156" spans="1:6" x14ac:dyDescent="0.35">
      <c r="A156" s="1"/>
      <c r="B156" s="1"/>
      <c r="C156" s="1"/>
      <c r="D156" s="1"/>
      <c r="E156" s="1"/>
      <c r="F156" s="1"/>
    </row>
    <row r="157" spans="1:6" x14ac:dyDescent="0.35">
      <c r="A157" s="1"/>
      <c r="B157" s="1"/>
      <c r="C157" s="1"/>
      <c r="D157" s="1"/>
      <c r="E157" s="1"/>
      <c r="F157" s="1"/>
    </row>
    <row r="158" spans="1:6" x14ac:dyDescent="0.35">
      <c r="A158" s="1"/>
      <c r="B158" s="1"/>
      <c r="C158" s="1"/>
      <c r="D158" s="1"/>
      <c r="E158" s="1"/>
      <c r="F158" s="1"/>
    </row>
    <row r="159" spans="1:6" x14ac:dyDescent="0.35">
      <c r="A159" s="1"/>
      <c r="B159" s="1"/>
      <c r="C159" s="1"/>
      <c r="D159" s="1"/>
      <c r="E159" s="1"/>
      <c r="F159" s="1"/>
    </row>
    <row r="160" spans="1:6" x14ac:dyDescent="0.35">
      <c r="A160" s="1"/>
      <c r="B160" s="1"/>
      <c r="C160" s="1"/>
      <c r="D160" s="1"/>
      <c r="E160" s="1"/>
      <c r="F160" s="1"/>
    </row>
    <row r="161" spans="1:6" x14ac:dyDescent="0.35">
      <c r="A161" s="1"/>
      <c r="B161" s="1"/>
      <c r="C161" s="1"/>
      <c r="D161" s="1"/>
      <c r="E161" s="1"/>
      <c r="F161" s="1"/>
    </row>
    <row r="162" spans="1:6" x14ac:dyDescent="0.35">
      <c r="A162" s="1"/>
      <c r="B162" s="1"/>
      <c r="C162" s="1"/>
      <c r="D162" s="1"/>
      <c r="E162" s="1"/>
      <c r="F162" s="1"/>
    </row>
    <row r="163" spans="1:6" x14ac:dyDescent="0.35">
      <c r="A163" s="1"/>
      <c r="B163" s="1"/>
      <c r="C163" s="1"/>
      <c r="D163" s="1"/>
      <c r="E163" s="1"/>
      <c r="F163" s="1"/>
    </row>
    <row r="164" spans="1:6" x14ac:dyDescent="0.35">
      <c r="A164" s="1"/>
      <c r="B164" s="1"/>
      <c r="C164" s="1"/>
      <c r="D164" s="1"/>
      <c r="E164" s="1"/>
      <c r="F164" s="1"/>
    </row>
    <row r="165" spans="1:6" x14ac:dyDescent="0.35">
      <c r="A165" s="1"/>
      <c r="B165" s="1"/>
      <c r="C165" s="1"/>
      <c r="D165" s="1"/>
      <c r="E165" s="1"/>
      <c r="F165" s="1"/>
    </row>
    <row r="166" spans="1:6" x14ac:dyDescent="0.35">
      <c r="A166" s="1"/>
      <c r="B166" s="1"/>
      <c r="C166" s="1"/>
      <c r="D166" s="1"/>
      <c r="E166" s="1"/>
      <c r="F166" s="1"/>
    </row>
    <row r="167" spans="1:6" x14ac:dyDescent="0.35">
      <c r="A167" s="1"/>
      <c r="B167" s="1"/>
      <c r="C167" s="1"/>
      <c r="D167" s="1"/>
      <c r="E167" s="1"/>
      <c r="F167" s="1"/>
    </row>
    <row r="168" spans="1:6" x14ac:dyDescent="0.35">
      <c r="A168" s="1"/>
      <c r="B168" s="1"/>
      <c r="C168" s="1"/>
      <c r="D168" s="1"/>
      <c r="E168" s="1"/>
      <c r="F168" s="1"/>
    </row>
    <row r="169" spans="1:6" x14ac:dyDescent="0.35">
      <c r="A169" s="1"/>
      <c r="B169" s="1"/>
      <c r="C169" s="1"/>
      <c r="D169" s="1"/>
      <c r="E169" s="1"/>
      <c r="F169" s="1"/>
    </row>
    <row r="170" spans="1:6" x14ac:dyDescent="0.35">
      <c r="A170" s="1"/>
      <c r="B170" s="1"/>
      <c r="C170" s="1"/>
      <c r="D170" s="1"/>
      <c r="E170" s="1"/>
      <c r="F170" s="1"/>
    </row>
    <row r="171" spans="1:6" x14ac:dyDescent="0.35">
      <c r="A171" s="1"/>
      <c r="B171" s="1"/>
      <c r="C171" s="1"/>
      <c r="D171" s="1"/>
      <c r="E171" s="1"/>
      <c r="F171" s="1"/>
    </row>
    <row r="172" spans="1:6" x14ac:dyDescent="0.35">
      <c r="A172" s="1"/>
      <c r="B172" s="1"/>
      <c r="C172" s="1"/>
      <c r="D172" s="1"/>
      <c r="E172" s="1"/>
      <c r="F172" s="1"/>
    </row>
    <row r="173" spans="1:6" x14ac:dyDescent="0.35">
      <c r="A173" s="1"/>
      <c r="B173" s="1"/>
      <c r="C173" s="1"/>
      <c r="D173" s="1"/>
      <c r="E173" s="1"/>
      <c r="F173" s="1"/>
    </row>
    <row r="174" spans="1:6" x14ac:dyDescent="0.35">
      <c r="A174" s="1"/>
      <c r="B174" s="1"/>
      <c r="C174" s="1"/>
      <c r="D174" s="1"/>
      <c r="E174" s="1"/>
      <c r="F174" s="1"/>
    </row>
    <row r="175" spans="1:6" x14ac:dyDescent="0.35">
      <c r="A175" s="1"/>
      <c r="B175" s="1"/>
      <c r="C175" s="1"/>
      <c r="D175" s="1"/>
      <c r="E175" s="1"/>
      <c r="F175" s="1"/>
    </row>
    <row r="176" spans="1:6" x14ac:dyDescent="0.35">
      <c r="A176" s="1"/>
      <c r="B176" s="1"/>
      <c r="C176" s="1"/>
      <c r="D176" s="1"/>
      <c r="E176" s="1"/>
      <c r="F176" s="1"/>
    </row>
    <row r="177" spans="1:6" x14ac:dyDescent="0.35">
      <c r="A177" s="1"/>
      <c r="B177" s="1"/>
      <c r="C177" s="1"/>
      <c r="D177" s="1"/>
      <c r="E177" s="1"/>
      <c r="F177" s="1"/>
    </row>
    <row r="178" spans="1:6" x14ac:dyDescent="0.35">
      <c r="A178" s="1"/>
      <c r="B178" s="1"/>
      <c r="C178" s="1"/>
      <c r="D178" s="1"/>
      <c r="E178" s="1"/>
      <c r="F178" s="1"/>
    </row>
    <row r="179" spans="1:6" x14ac:dyDescent="0.35">
      <c r="A179" s="1"/>
      <c r="B179" s="1"/>
      <c r="C179" s="1"/>
      <c r="D179" s="1"/>
      <c r="E179" s="1"/>
      <c r="F179" s="1"/>
    </row>
    <row r="180" spans="1:6" x14ac:dyDescent="0.35">
      <c r="A180" s="1"/>
      <c r="B180" s="1"/>
      <c r="C180" s="1"/>
      <c r="D180" s="1"/>
      <c r="E180" s="1"/>
      <c r="F180" s="1"/>
    </row>
    <row r="181" spans="1:6" x14ac:dyDescent="0.35">
      <c r="A181" s="1"/>
      <c r="B181" s="1"/>
      <c r="C181" s="1"/>
      <c r="D181" s="1"/>
      <c r="E181" s="1"/>
      <c r="F181" s="1"/>
    </row>
    <row r="182" spans="1:6" x14ac:dyDescent="0.35">
      <c r="A182" s="1"/>
      <c r="B182" s="1"/>
      <c r="C182" s="1"/>
      <c r="D182" s="1"/>
      <c r="E182" s="1"/>
      <c r="F182" s="1"/>
    </row>
    <row r="183" spans="1:6" x14ac:dyDescent="0.35">
      <c r="A183" s="1"/>
      <c r="B183" s="1"/>
      <c r="C183" s="1"/>
      <c r="D183" s="1"/>
      <c r="E183" s="1"/>
      <c r="F183" s="1"/>
    </row>
  </sheetData>
  <sheetProtection algorithmName="SHA-512" hashValue="kwzQz0/tFWDAzi1y4P/JCVH+3Z2ACTosiZDlds3uhTV3hMs4OoBMqU/4ArZJ1wnO3XgEwythZlUL+BsqJfiMYA==" saltValue="CsEp1Gj24FxVDVuGI+mBaQ==" spinCount="100000" sheet="1" objects="1" scenarios="1" selectLockedCells="1"/>
  <mergeCells count="3">
    <mergeCell ref="A5:D5"/>
    <mergeCell ref="D7:D17"/>
    <mergeCell ref="D21:D31"/>
  </mergeCells>
  <dataValidations count="5">
    <dataValidation operator="greaterThanOrEqual" allowBlank="1" showInputMessage="1" showErrorMessage="1" sqref="G20:J30 B18:C18" xr:uid="{00000000-0002-0000-0500-000000000000}"/>
    <dataValidation type="decimal" operator="greaterThanOrEqual" allowBlank="1" showInputMessage="1" showErrorMessage="1" sqref="F58:F61 F47:F54 C7 C9 C11 C13 C15 C17 C21 C29 C23 C25 C27 C31" xr:uid="{00000000-0002-0000-0500-000001000000}">
      <formula1>0</formula1>
    </dataValidation>
    <dataValidation errorStyle="warning" allowBlank="1" showInputMessage="1" showErrorMessage="1" errorTitle="Invalid Value" error="It looks like you have entered in a value that is not in the pick list!!" sqref="A156:A162 G75" xr:uid="{00000000-0002-0000-0500-000002000000}"/>
    <dataValidation allowBlank="1" showInputMessage="1" showErrorMessage="1" errorTitle="Invalid Diameter" error="You have input an invalid diameter." sqref="B156" xr:uid="{00000000-0002-0000-0500-000003000000}"/>
    <dataValidation type="decimal" allowBlank="1" showInputMessage="1" showErrorMessage="1" sqref="B157:B162 H75:I75" xr:uid="{00000000-0002-0000-0500-000004000000}">
      <formula1>0.75</formula1>
      <formula2>60</formula2>
    </dataValidation>
  </dataValidations>
  <pageMargins left="0.28521825396825395" right="0.14880952380952381" top="0.75" bottom="0.75" header="0.3" footer="0.3"/>
  <pageSetup orientation="portrait" r:id="rId1"/>
  <headerFooter>
    <oddHeader>&amp;L&amp;G&amp;C
&amp;"-,Bold Italic"Asset Inventory - Pump Station Assets</oddHeader>
    <oddFooter>&amp;CPump Station Assets - Page &amp;P&amp;RLast Revision Date: 4/14/25</oddFooter>
  </headerFooter>
  <ignoredErrors>
    <ignoredError sqref="C9:C17 C23:C31"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169"/>
  <sheetViews>
    <sheetView view="pageLayout" zoomScaleNormal="100" workbookViewId="0">
      <selection activeCell="B42" sqref="B42"/>
    </sheetView>
  </sheetViews>
  <sheetFormatPr defaultColWidth="9.1796875" defaultRowHeight="14.5" x14ac:dyDescent="0.35"/>
  <cols>
    <col min="1" max="1" width="40.26953125" style="2" customWidth="1"/>
    <col min="2" max="2" width="57.26953125" style="2" customWidth="1"/>
    <col min="3" max="16384" width="9.1796875" style="3"/>
  </cols>
  <sheetData>
    <row r="2" spans="1:2" x14ac:dyDescent="0.35">
      <c r="A2" s="111" t="s">
        <v>165</v>
      </c>
      <c r="B2" s="111"/>
    </row>
    <row r="3" spans="1:2" x14ac:dyDescent="0.35">
      <c r="A3" s="111" t="s">
        <v>238</v>
      </c>
      <c r="B3" s="111"/>
    </row>
    <row r="4" spans="1:2" s="2" customFormat="1" ht="31.5" customHeight="1" x14ac:dyDescent="0.35">
      <c r="A4" s="113" t="s">
        <v>239</v>
      </c>
      <c r="B4" s="113"/>
    </row>
    <row r="5" spans="1:2" s="2" customFormat="1" x14ac:dyDescent="0.35">
      <c r="A5" s="114" t="s">
        <v>147</v>
      </c>
      <c r="B5" s="114"/>
    </row>
    <row r="6" spans="1:2" s="2" customFormat="1" x14ac:dyDescent="0.35">
      <c r="A6" s="20" t="s">
        <v>38</v>
      </c>
      <c r="B6" s="90">
        <f>'Project Summary'!B4</f>
        <v>0</v>
      </c>
    </row>
    <row r="7" spans="1:2" s="2" customFormat="1" x14ac:dyDescent="0.35">
      <c r="A7" s="20" t="s">
        <v>39</v>
      </c>
      <c r="B7" s="90">
        <f>'Project Summary'!B8</f>
        <v>0</v>
      </c>
    </row>
    <row r="8" spans="1:2" x14ac:dyDescent="0.35">
      <c r="A8" s="20" t="s">
        <v>40</v>
      </c>
      <c r="B8" s="90">
        <f>'Project Summary'!B9</f>
        <v>0</v>
      </c>
    </row>
    <row r="9" spans="1:2" x14ac:dyDescent="0.35">
      <c r="A9" s="20" t="s">
        <v>144</v>
      </c>
      <c r="B9" s="89"/>
    </row>
    <row r="10" spans="1:2" x14ac:dyDescent="0.35">
      <c r="A10" s="3"/>
    </row>
    <row r="11" spans="1:2" x14ac:dyDescent="0.35">
      <c r="A11" s="112" t="s">
        <v>236</v>
      </c>
      <c r="B11" s="112"/>
    </row>
    <row r="12" spans="1:2" x14ac:dyDescent="0.35">
      <c r="A12" s="111" t="s">
        <v>241</v>
      </c>
      <c r="B12" s="111"/>
    </row>
    <row r="13" spans="1:2" x14ac:dyDescent="0.35">
      <c r="A13" s="20" t="s">
        <v>150</v>
      </c>
      <c r="B13" s="91">
        <f>SUM('Water System Inventory'!C14:C22)</f>
        <v>0</v>
      </c>
    </row>
    <row r="14" spans="1:2" x14ac:dyDescent="0.35">
      <c r="A14" s="20" t="s">
        <v>237</v>
      </c>
      <c r="B14" s="93">
        <f>B13*0.7</f>
        <v>0</v>
      </c>
    </row>
    <row r="16" spans="1:2" x14ac:dyDescent="0.35">
      <c r="A16" s="112" t="s">
        <v>166</v>
      </c>
      <c r="B16" s="112"/>
    </row>
    <row r="17" spans="1:2" x14ac:dyDescent="0.35">
      <c r="A17" s="111" t="s">
        <v>168</v>
      </c>
      <c r="B17" s="111"/>
    </row>
    <row r="18" spans="1:2" x14ac:dyDescent="0.35">
      <c r="A18" s="20" t="s">
        <v>161</v>
      </c>
      <c r="B18" s="92">
        <f>'Project Summary'!B15</f>
        <v>0</v>
      </c>
    </row>
    <row r="19" spans="1:2" x14ac:dyDescent="0.35">
      <c r="A19" s="20" t="s">
        <v>167</v>
      </c>
      <c r="B19" s="93">
        <f>B18*0.1</f>
        <v>0</v>
      </c>
    </row>
    <row r="21" spans="1:2" x14ac:dyDescent="0.35">
      <c r="A21" s="104" t="s">
        <v>146</v>
      </c>
      <c r="B21" s="104"/>
    </row>
    <row r="22" spans="1:2" x14ac:dyDescent="0.35">
      <c r="A22" s="20" t="s">
        <v>38</v>
      </c>
      <c r="B22" s="90">
        <f>'Project Summary'!B19</f>
        <v>0</v>
      </c>
    </row>
    <row r="23" spans="1:2" x14ac:dyDescent="0.35">
      <c r="A23" s="20" t="s">
        <v>39</v>
      </c>
      <c r="B23" s="90">
        <f>'Project Summary'!B23</f>
        <v>0</v>
      </c>
    </row>
    <row r="24" spans="1:2" x14ac:dyDescent="0.35">
      <c r="A24" s="20" t="s">
        <v>40</v>
      </c>
      <c r="B24" s="90">
        <f>'Project Summary'!B24</f>
        <v>0</v>
      </c>
    </row>
    <row r="25" spans="1:2" x14ac:dyDescent="0.35">
      <c r="A25" s="20" t="s">
        <v>144</v>
      </c>
      <c r="B25" s="89"/>
    </row>
    <row r="27" spans="1:2" x14ac:dyDescent="0.35">
      <c r="A27" s="112" t="s">
        <v>236</v>
      </c>
      <c r="B27" s="112"/>
    </row>
    <row r="28" spans="1:2" ht="24.75" customHeight="1" x14ac:dyDescent="0.35">
      <c r="A28" s="113" t="s">
        <v>242</v>
      </c>
      <c r="B28" s="113"/>
    </row>
    <row r="29" spans="1:2" x14ac:dyDescent="0.35">
      <c r="A29" s="20" t="s">
        <v>149</v>
      </c>
      <c r="B29" s="90">
        <f>SUM('WW Gravity System Inventory'!D23:D36)</f>
        <v>0</v>
      </c>
    </row>
    <row r="30" spans="1:2" x14ac:dyDescent="0.35">
      <c r="A30" s="21" t="s">
        <v>148</v>
      </c>
      <c r="B30" s="94">
        <f>SUM('WW Force Main System Inventory'!C8:C17)</f>
        <v>0</v>
      </c>
    </row>
    <row r="31" spans="1:2" x14ac:dyDescent="0.35">
      <c r="A31" s="21" t="s">
        <v>237</v>
      </c>
      <c r="B31" s="93">
        <f>(B29*3)+(B30*0.7)</f>
        <v>0</v>
      </c>
    </row>
    <row r="32" spans="1:2" x14ac:dyDescent="0.35">
      <c r="A32" s="3"/>
      <c r="B32" s="3"/>
    </row>
    <row r="33" spans="1:2" x14ac:dyDescent="0.35">
      <c r="A33" s="112" t="s">
        <v>166</v>
      </c>
      <c r="B33" s="112"/>
    </row>
    <row r="34" spans="1:2" x14ac:dyDescent="0.35">
      <c r="A34" s="111" t="s">
        <v>168</v>
      </c>
      <c r="B34" s="111"/>
    </row>
    <row r="35" spans="1:2" x14ac:dyDescent="0.35">
      <c r="A35" s="20" t="s">
        <v>161</v>
      </c>
      <c r="B35" s="95">
        <f>'Project Summary'!B32</f>
        <v>0</v>
      </c>
    </row>
    <row r="36" spans="1:2" x14ac:dyDescent="0.35">
      <c r="A36" s="21" t="s">
        <v>167</v>
      </c>
      <c r="B36" s="96">
        <f>B35*0.1</f>
        <v>0</v>
      </c>
    </row>
    <row r="37" spans="1:2" x14ac:dyDescent="0.35">
      <c r="A37" s="40"/>
      <c r="B37" s="40"/>
    </row>
    <row r="38" spans="1:2" x14ac:dyDescent="0.35">
      <c r="A38" s="40"/>
      <c r="B38" s="40"/>
    </row>
    <row r="39" spans="1:2" x14ac:dyDescent="0.35">
      <c r="A39" s="40"/>
      <c r="B39" s="40"/>
    </row>
    <row r="40" spans="1:2" x14ac:dyDescent="0.35">
      <c r="A40" s="40"/>
      <c r="B40" s="40"/>
    </row>
    <row r="41" spans="1:2" x14ac:dyDescent="0.35">
      <c r="A41" s="40"/>
      <c r="B41" s="40"/>
    </row>
    <row r="42" spans="1:2" x14ac:dyDescent="0.35">
      <c r="A42" s="40"/>
      <c r="B42" s="40"/>
    </row>
    <row r="43" spans="1:2" x14ac:dyDescent="0.35">
      <c r="A43" s="40"/>
      <c r="B43" s="40"/>
    </row>
    <row r="44" spans="1:2" x14ac:dyDescent="0.35">
      <c r="A44" s="40"/>
      <c r="B44" s="40"/>
    </row>
    <row r="45" spans="1:2" x14ac:dyDescent="0.35">
      <c r="A45" s="40"/>
      <c r="B45" s="40"/>
    </row>
    <row r="46" spans="1:2" x14ac:dyDescent="0.35">
      <c r="A46" s="41"/>
      <c r="B46" s="41"/>
    </row>
    <row r="47" spans="1:2" x14ac:dyDescent="0.35">
      <c r="A47" s="41"/>
      <c r="B47" s="41"/>
    </row>
    <row r="48" spans="1:2" x14ac:dyDescent="0.35">
      <c r="A48" s="40"/>
      <c r="B48" s="40"/>
    </row>
    <row r="49" spans="1:2" x14ac:dyDescent="0.35">
      <c r="A49" s="40"/>
      <c r="B49" s="40"/>
    </row>
    <row r="50" spans="1:2" x14ac:dyDescent="0.35">
      <c r="A50" s="40"/>
      <c r="B50" s="40"/>
    </row>
    <row r="51" spans="1:2" x14ac:dyDescent="0.35">
      <c r="A51" s="40"/>
      <c r="B51" s="40"/>
    </row>
    <row r="52" spans="1:2" x14ac:dyDescent="0.35">
      <c r="A52" s="40"/>
      <c r="B52" s="40"/>
    </row>
    <row r="53" spans="1:2" x14ac:dyDescent="0.35">
      <c r="A53" s="40"/>
      <c r="B53" s="40"/>
    </row>
    <row r="54" spans="1:2" x14ac:dyDescent="0.35">
      <c r="A54" s="40"/>
      <c r="B54" s="40"/>
    </row>
    <row r="55" spans="1:2" x14ac:dyDescent="0.35">
      <c r="A55" s="40"/>
      <c r="B55" s="40"/>
    </row>
    <row r="56" spans="1:2" x14ac:dyDescent="0.35">
      <c r="A56" s="40"/>
      <c r="B56" s="40"/>
    </row>
    <row r="57" spans="1:2" x14ac:dyDescent="0.35">
      <c r="A57" s="40"/>
      <c r="B57" s="40"/>
    </row>
    <row r="58" spans="1:2" x14ac:dyDescent="0.35">
      <c r="A58" s="40"/>
      <c r="B58" s="40"/>
    </row>
    <row r="59" spans="1:2" x14ac:dyDescent="0.35">
      <c r="A59" s="41"/>
      <c r="B59" s="41"/>
    </row>
    <row r="60" spans="1:2" x14ac:dyDescent="0.35">
      <c r="A60" s="41"/>
      <c r="B60" s="41"/>
    </row>
    <row r="61" spans="1:2" x14ac:dyDescent="0.35">
      <c r="A61" s="40"/>
      <c r="B61" s="40"/>
    </row>
    <row r="62" spans="1:2" x14ac:dyDescent="0.35">
      <c r="A62" s="40"/>
      <c r="B62" s="40"/>
    </row>
    <row r="63" spans="1:2" x14ac:dyDescent="0.35">
      <c r="A63" s="40"/>
      <c r="B63" s="40"/>
    </row>
    <row r="64" spans="1:2" x14ac:dyDescent="0.35">
      <c r="A64" s="40"/>
      <c r="B64" s="40"/>
    </row>
    <row r="65" spans="1:2" x14ac:dyDescent="0.35">
      <c r="A65" s="40"/>
      <c r="B65" s="40"/>
    </row>
    <row r="66" spans="1:2" x14ac:dyDescent="0.35">
      <c r="A66" s="40"/>
      <c r="B66" s="40"/>
    </row>
    <row r="67" spans="1:2" x14ac:dyDescent="0.35">
      <c r="A67" s="40"/>
      <c r="B67" s="40"/>
    </row>
    <row r="68" spans="1:2" x14ac:dyDescent="0.35">
      <c r="A68" s="40"/>
      <c r="B68" s="40"/>
    </row>
    <row r="69" spans="1:2" x14ac:dyDescent="0.35">
      <c r="A69" s="40"/>
      <c r="B69" s="40"/>
    </row>
    <row r="70" spans="1:2" x14ac:dyDescent="0.35">
      <c r="A70" s="40"/>
      <c r="B70" s="40"/>
    </row>
    <row r="71" spans="1:2" x14ac:dyDescent="0.35">
      <c r="A71" s="40"/>
      <c r="B71" s="40"/>
    </row>
    <row r="72" spans="1:2" x14ac:dyDescent="0.35">
      <c r="A72" s="3"/>
      <c r="B72" s="3"/>
    </row>
    <row r="73" spans="1:2" x14ac:dyDescent="0.35">
      <c r="A73" s="3"/>
      <c r="B73" s="3"/>
    </row>
    <row r="74" spans="1:2" x14ac:dyDescent="0.35">
      <c r="A74" s="3"/>
      <c r="B74" s="3"/>
    </row>
    <row r="75" spans="1:2" x14ac:dyDescent="0.35">
      <c r="A75" s="3"/>
      <c r="B75" s="3"/>
    </row>
    <row r="76" spans="1:2" x14ac:dyDescent="0.35">
      <c r="A76" s="3"/>
      <c r="B76" s="3"/>
    </row>
    <row r="77" spans="1:2" x14ac:dyDescent="0.35">
      <c r="A77" s="3"/>
      <c r="B77" s="3"/>
    </row>
    <row r="80" spans="1:2" x14ac:dyDescent="0.35">
      <c r="A80" s="3"/>
      <c r="B80" s="3"/>
    </row>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row r="118" s="3" customFormat="1" x14ac:dyDescent="0.35"/>
    <row r="119" s="3" customFormat="1" x14ac:dyDescent="0.35"/>
    <row r="120" s="3" customFormat="1" x14ac:dyDescent="0.35"/>
    <row r="121" s="3" customFormat="1" x14ac:dyDescent="0.35"/>
    <row r="122" s="3" customFormat="1" x14ac:dyDescent="0.35"/>
    <row r="123" s="3" customFormat="1" x14ac:dyDescent="0.35"/>
    <row r="124" s="3" customFormat="1" x14ac:dyDescent="0.35"/>
    <row r="125" s="3" customFormat="1" x14ac:dyDescent="0.35"/>
    <row r="126" s="3" customFormat="1" x14ac:dyDescent="0.35"/>
    <row r="127" s="3" customFormat="1" x14ac:dyDescent="0.35"/>
    <row r="128" s="3" customFormat="1" x14ac:dyDescent="0.35"/>
    <row r="129" s="3" customFormat="1" x14ac:dyDescent="0.35"/>
    <row r="130" s="3" customFormat="1" x14ac:dyDescent="0.35"/>
    <row r="131" s="3" customFormat="1" x14ac:dyDescent="0.35"/>
    <row r="132" s="3" customFormat="1" x14ac:dyDescent="0.35"/>
    <row r="133" s="3" customFormat="1" x14ac:dyDescent="0.35"/>
    <row r="134" s="3" customFormat="1" x14ac:dyDescent="0.35"/>
    <row r="135" s="3" customFormat="1" x14ac:dyDescent="0.35"/>
    <row r="136" s="3" customFormat="1" x14ac:dyDescent="0.35"/>
    <row r="137" s="3" customFormat="1" x14ac:dyDescent="0.35"/>
    <row r="138" s="3" customFormat="1" x14ac:dyDescent="0.35"/>
    <row r="139" s="3" customFormat="1" x14ac:dyDescent="0.35"/>
    <row r="140" s="3" customFormat="1" x14ac:dyDescent="0.35"/>
    <row r="141" s="3" customFormat="1" x14ac:dyDescent="0.35"/>
    <row r="142" s="3" customFormat="1" x14ac:dyDescent="0.35"/>
    <row r="143" s="3" customFormat="1" x14ac:dyDescent="0.35"/>
    <row r="144" s="3" customFormat="1" x14ac:dyDescent="0.35"/>
    <row r="145" s="3" customFormat="1" x14ac:dyDescent="0.35"/>
    <row r="146" s="3" customFormat="1" x14ac:dyDescent="0.35"/>
    <row r="147" s="3" customFormat="1" x14ac:dyDescent="0.35"/>
    <row r="148" s="3" customFormat="1" x14ac:dyDescent="0.35"/>
    <row r="149" s="3" customFormat="1" x14ac:dyDescent="0.35"/>
    <row r="150" s="3" customFormat="1" x14ac:dyDescent="0.35"/>
    <row r="151" s="3" customFormat="1" x14ac:dyDescent="0.35"/>
    <row r="152" s="3" customFormat="1" x14ac:dyDescent="0.35"/>
    <row r="153" s="3" customFormat="1" x14ac:dyDescent="0.35"/>
    <row r="154" s="3" customFormat="1" x14ac:dyDescent="0.35"/>
    <row r="155" s="3" customFormat="1" x14ac:dyDescent="0.35"/>
    <row r="156" s="3" customFormat="1" x14ac:dyDescent="0.35"/>
    <row r="157" s="3" customFormat="1" x14ac:dyDescent="0.35"/>
    <row r="158" s="3" customFormat="1" x14ac:dyDescent="0.35"/>
    <row r="159" s="3" customFormat="1" x14ac:dyDescent="0.35"/>
    <row r="160" s="3" customFormat="1" x14ac:dyDescent="0.35"/>
    <row r="161" s="3" customFormat="1" x14ac:dyDescent="0.35"/>
    <row r="162" s="3" customFormat="1" x14ac:dyDescent="0.35"/>
    <row r="163" s="3" customFormat="1" x14ac:dyDescent="0.35"/>
    <row r="164" s="3" customFormat="1" x14ac:dyDescent="0.35"/>
    <row r="165" s="3" customFormat="1" x14ac:dyDescent="0.35"/>
    <row r="166" s="3" customFormat="1" x14ac:dyDescent="0.35"/>
    <row r="167" s="3" customFormat="1" x14ac:dyDescent="0.35"/>
    <row r="168" s="3" customFormat="1" x14ac:dyDescent="0.35"/>
    <row r="169" s="3" customFormat="1" x14ac:dyDescent="0.35"/>
  </sheetData>
  <sheetProtection algorithmName="SHA-512" hashValue="EJnq9H4P+84TTffD4aCvCw+RYnS5en/nrrXMsyGz1W96+nXo+TEazW96GwknweZSz24yud5eeN4vstLzGxGbDQ==" saltValue="iJesaAXgZzpdRo20wpkYbA==" spinCount="100000" sheet="1" objects="1" scenarios="1"/>
  <mergeCells count="13">
    <mergeCell ref="A34:B34"/>
    <mergeCell ref="A2:B2"/>
    <mergeCell ref="A4:B4"/>
    <mergeCell ref="A5:B5"/>
    <mergeCell ref="A11:B11"/>
    <mergeCell ref="A12:B12"/>
    <mergeCell ref="A16:B16"/>
    <mergeCell ref="A3:B3"/>
    <mergeCell ref="A17:B17"/>
    <mergeCell ref="A21:B21"/>
    <mergeCell ref="A27:B27"/>
    <mergeCell ref="A28:B28"/>
    <mergeCell ref="A33:B33"/>
  </mergeCells>
  <dataValidations disablePrompts="1" count="2">
    <dataValidation type="date" operator="greaterThanOrEqual" allowBlank="1" sqref="B9" xr:uid="{00000000-0002-0000-0600-000000000000}">
      <formula1>42370</formula1>
    </dataValidation>
    <dataValidation allowBlank="1" sqref="B13:B15 B6:B8 B29:B32 A35:A36 A27:A32 B10 A18:B20 A21 A5:A15 A22:B26" xr:uid="{00000000-0002-0000-0600-000001000000}"/>
  </dataValidations>
  <pageMargins left="0.4375" right="0.1" top="0.75" bottom="0.75" header="0.3" footer="0.3"/>
  <pageSetup orientation="portrait" r:id="rId1"/>
  <headerFooter>
    <oddHeader>&amp;L&amp;G&amp;C
&amp;"-,Bold Italic"Project Fees Sheet</oddHeader>
    <oddFooter>&amp;CProject Fees Sheet - Page &amp;P&amp;RLast Revision Date: 4/14/25</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K187"/>
  <sheetViews>
    <sheetView view="pageLayout" topLeftCell="A19" zoomScaleNormal="100" workbookViewId="0">
      <selection activeCell="G4" sqref="G4"/>
    </sheetView>
  </sheetViews>
  <sheetFormatPr defaultColWidth="9.1796875" defaultRowHeight="14.5" x14ac:dyDescent="0.35"/>
  <cols>
    <col min="1" max="1" width="21.26953125" style="2" customWidth="1"/>
    <col min="2" max="2" width="33.26953125" style="2" customWidth="1"/>
    <col min="3" max="3" width="22.81640625" style="2" customWidth="1"/>
    <col min="4" max="4" width="5.54296875" style="2" customWidth="1"/>
    <col min="5" max="5" width="7.453125" style="2" customWidth="1"/>
    <col min="6" max="6" width="8.54296875" style="2" customWidth="1"/>
    <col min="7" max="7" width="22.7265625" style="2" customWidth="1"/>
    <col min="8" max="8" width="17.7265625" style="2" customWidth="1"/>
    <col min="9" max="9" width="18.81640625" style="2" customWidth="1"/>
    <col min="10" max="10" width="16.7265625" style="2" customWidth="1"/>
    <col min="11" max="11" width="16.26953125" style="2" customWidth="1"/>
    <col min="12" max="12" width="28.26953125" style="2" customWidth="1"/>
    <col min="13" max="13" width="27.81640625" style="2" customWidth="1"/>
    <col min="14" max="14" width="23.7265625" style="2" customWidth="1"/>
    <col min="15" max="15" width="20.453125" style="2" customWidth="1"/>
    <col min="16" max="16" width="25.1796875" style="2" customWidth="1"/>
    <col min="17" max="17" width="23.7265625" style="2" customWidth="1"/>
    <col min="18" max="18" width="18.81640625" style="2" customWidth="1"/>
    <col min="19" max="19" width="27" style="2" customWidth="1"/>
    <col min="20" max="20" width="24.81640625" style="2" customWidth="1"/>
    <col min="21" max="21" width="24.26953125" style="2" customWidth="1"/>
    <col min="22" max="22" width="24.453125" style="2" customWidth="1"/>
    <col min="23" max="16384" width="9.1796875" style="2"/>
  </cols>
  <sheetData>
    <row r="1" spans="1:11" x14ac:dyDescent="0.35">
      <c r="A1" s="20" t="s">
        <v>38</v>
      </c>
      <c r="B1" s="18">
        <f>'Project Summary'!B19</f>
        <v>0</v>
      </c>
      <c r="C1" s="20" t="s">
        <v>39</v>
      </c>
      <c r="D1" s="178">
        <f>'Project Summary'!B23</f>
        <v>0</v>
      </c>
      <c r="E1" s="130"/>
      <c r="F1" s="130"/>
      <c r="G1" s="166"/>
      <c r="H1" s="102"/>
      <c r="I1" s="102"/>
      <c r="J1" s="102"/>
      <c r="K1" s="102"/>
    </row>
    <row r="2" spans="1:11" x14ac:dyDescent="0.35">
      <c r="A2" s="20" t="s">
        <v>132</v>
      </c>
      <c r="B2" s="18">
        <f>'Project Summary'!B20</f>
        <v>0</v>
      </c>
      <c r="C2" s="20" t="s">
        <v>40</v>
      </c>
      <c r="D2" s="177">
        <f>'Project Summary'!B24</f>
        <v>0</v>
      </c>
      <c r="E2" s="177"/>
      <c r="F2" s="177"/>
      <c r="G2" s="124" t="s">
        <v>131</v>
      </c>
      <c r="H2" s="125"/>
      <c r="I2" s="125"/>
      <c r="J2" s="125"/>
      <c r="K2" s="125"/>
    </row>
    <row r="3" spans="1:11" x14ac:dyDescent="0.35">
      <c r="A3" s="20" t="s">
        <v>111</v>
      </c>
      <c r="B3" s="18">
        <f>'Project Summary'!B21</f>
        <v>0</v>
      </c>
      <c r="C3" s="7" t="s">
        <v>41</v>
      </c>
      <c r="D3" s="179">
        <f>'Project Summary'!B25</f>
        <v>0</v>
      </c>
      <c r="E3" s="180"/>
      <c r="F3" s="180"/>
      <c r="G3" s="5" t="s">
        <v>88</v>
      </c>
      <c r="H3" s="5" t="s">
        <v>4</v>
      </c>
      <c r="I3" s="5" t="s">
        <v>43</v>
      </c>
      <c r="J3" s="5" t="s">
        <v>97</v>
      </c>
      <c r="K3" s="5" t="s">
        <v>103</v>
      </c>
    </row>
    <row r="4" spans="1:11" x14ac:dyDescent="0.35">
      <c r="A4" s="20" t="s">
        <v>98</v>
      </c>
      <c r="B4" s="18">
        <f>'Project Summary'!B22</f>
        <v>0</v>
      </c>
      <c r="C4" s="21"/>
      <c r="D4" s="181"/>
      <c r="E4" s="182"/>
      <c r="F4" s="182"/>
      <c r="G4" s="6"/>
      <c r="H4" s="6"/>
      <c r="I4" s="6"/>
      <c r="J4" s="8"/>
      <c r="K4" s="15">
        <f>I4*J4</f>
        <v>0</v>
      </c>
    </row>
    <row r="5" spans="1:11" x14ac:dyDescent="0.35">
      <c r="A5" s="123"/>
      <c r="B5" s="123"/>
      <c r="C5" s="123"/>
      <c r="D5" s="123"/>
      <c r="E5" s="123"/>
      <c r="F5" s="123"/>
      <c r="G5" s="6"/>
      <c r="H5" s="6"/>
      <c r="I5" s="6"/>
      <c r="J5" s="8"/>
      <c r="K5" s="15">
        <f t="shared" ref="K5:K10" si="0">I5*J5</f>
        <v>0</v>
      </c>
    </row>
    <row r="6" spans="1:11" ht="15" customHeight="1" x14ac:dyDescent="0.35">
      <c r="A6" s="12" t="s">
        <v>113</v>
      </c>
      <c r="B6" s="4"/>
      <c r="C6" s="12" t="s">
        <v>117</v>
      </c>
      <c r="D6" s="166"/>
      <c r="E6" s="166"/>
      <c r="F6" s="166"/>
      <c r="G6" s="6"/>
      <c r="H6" s="6"/>
      <c r="I6" s="6"/>
      <c r="J6" s="8"/>
      <c r="K6" s="15">
        <f t="shared" si="0"/>
        <v>0</v>
      </c>
    </row>
    <row r="7" spans="1:11" ht="15" customHeight="1" x14ac:dyDescent="0.35">
      <c r="A7" s="7" t="s">
        <v>25</v>
      </c>
      <c r="B7" s="6"/>
      <c r="C7" s="7" t="s">
        <v>25</v>
      </c>
      <c r="D7" s="167"/>
      <c r="E7" s="167"/>
      <c r="F7" s="167"/>
      <c r="G7" s="6"/>
      <c r="H7" s="6"/>
      <c r="I7" s="6"/>
      <c r="J7" s="8"/>
      <c r="K7" s="15">
        <f t="shared" si="0"/>
        <v>0</v>
      </c>
    </row>
    <row r="8" spans="1:11" x14ac:dyDescent="0.35">
      <c r="A8" s="7" t="s">
        <v>26</v>
      </c>
      <c r="B8" s="6"/>
      <c r="C8" s="7" t="s">
        <v>26</v>
      </c>
      <c r="D8" s="168"/>
      <c r="E8" s="168"/>
      <c r="F8" s="168"/>
      <c r="G8" s="6"/>
      <c r="H8" s="6"/>
      <c r="I8" s="6"/>
      <c r="J8" s="8"/>
      <c r="K8" s="15">
        <f t="shared" si="0"/>
        <v>0</v>
      </c>
    </row>
    <row r="9" spans="1:11" x14ac:dyDescent="0.35">
      <c r="A9" s="7" t="s">
        <v>27</v>
      </c>
      <c r="B9" s="6"/>
      <c r="C9" s="7" t="s">
        <v>27</v>
      </c>
      <c r="D9" s="168"/>
      <c r="E9" s="168"/>
      <c r="F9" s="168"/>
      <c r="G9" s="6"/>
      <c r="H9" s="6"/>
      <c r="I9" s="6"/>
      <c r="J9" s="8"/>
      <c r="K9" s="15">
        <f t="shared" si="0"/>
        <v>0</v>
      </c>
    </row>
    <row r="10" spans="1:11" x14ac:dyDescent="0.35">
      <c r="A10" s="7" t="s">
        <v>89</v>
      </c>
      <c r="B10" s="8">
        <v>0</v>
      </c>
      <c r="C10" s="7" t="s">
        <v>89</v>
      </c>
      <c r="D10" s="176">
        <v>0</v>
      </c>
      <c r="E10" s="176"/>
      <c r="F10" s="176"/>
      <c r="G10" s="6"/>
      <c r="H10" s="6"/>
      <c r="I10" s="6"/>
      <c r="J10" s="8"/>
      <c r="K10" s="15">
        <f t="shared" si="0"/>
        <v>0</v>
      </c>
    </row>
    <row r="11" spans="1:11" x14ac:dyDescent="0.35">
      <c r="A11" s="7"/>
      <c r="B11" s="4"/>
      <c r="C11" s="7"/>
      <c r="D11" s="175"/>
      <c r="E11" s="175"/>
      <c r="F11" s="175"/>
      <c r="G11" s="4"/>
      <c r="H11" s="4"/>
      <c r="I11" s="4"/>
      <c r="J11" s="123"/>
      <c r="K11" s="110"/>
    </row>
    <row r="12" spans="1:11" x14ac:dyDescent="0.35">
      <c r="A12" s="12" t="s">
        <v>114</v>
      </c>
      <c r="B12" s="4"/>
      <c r="C12" s="12" t="s">
        <v>118</v>
      </c>
      <c r="D12" s="174"/>
      <c r="E12" s="174"/>
      <c r="F12" s="174"/>
      <c r="G12" s="124" t="s">
        <v>44</v>
      </c>
      <c r="H12" s="125"/>
      <c r="I12" s="125"/>
      <c r="J12" s="125"/>
      <c r="K12" s="125"/>
    </row>
    <row r="13" spans="1:11" x14ac:dyDescent="0.35">
      <c r="A13" s="7" t="s">
        <v>25</v>
      </c>
      <c r="B13" s="6"/>
      <c r="C13" s="7" t="s">
        <v>25</v>
      </c>
      <c r="D13" s="167"/>
      <c r="E13" s="167"/>
      <c r="F13" s="167"/>
      <c r="G13" s="5" t="s">
        <v>88</v>
      </c>
      <c r="H13" s="5" t="s">
        <v>45</v>
      </c>
      <c r="I13" s="5" t="s">
        <v>24</v>
      </c>
      <c r="J13" s="5" t="s">
        <v>83</v>
      </c>
      <c r="K13" s="5" t="s">
        <v>103</v>
      </c>
    </row>
    <row r="14" spans="1:11" x14ac:dyDescent="0.35">
      <c r="A14" s="7" t="s">
        <v>26</v>
      </c>
      <c r="B14" s="6"/>
      <c r="C14" s="7" t="s">
        <v>26</v>
      </c>
      <c r="D14" s="168"/>
      <c r="E14" s="168"/>
      <c r="F14" s="168"/>
      <c r="G14" s="6"/>
      <c r="H14" s="6"/>
      <c r="I14" s="6"/>
      <c r="J14" s="8"/>
      <c r="K14" s="15">
        <f>I14*J14</f>
        <v>0</v>
      </c>
    </row>
    <row r="15" spans="1:11" x14ac:dyDescent="0.35">
      <c r="A15" s="7" t="s">
        <v>27</v>
      </c>
      <c r="B15" s="6"/>
      <c r="C15" s="7" t="s">
        <v>27</v>
      </c>
      <c r="D15" s="168"/>
      <c r="E15" s="168"/>
      <c r="F15" s="168"/>
      <c r="G15" s="6"/>
      <c r="H15" s="6"/>
      <c r="I15" s="6"/>
      <c r="J15" s="8"/>
      <c r="K15" s="15">
        <f t="shared" ref="K15:K20" si="1">I15*J15</f>
        <v>0</v>
      </c>
    </row>
    <row r="16" spans="1:11" x14ac:dyDescent="0.35">
      <c r="A16" s="7" t="s">
        <v>89</v>
      </c>
      <c r="B16" s="8">
        <v>0</v>
      </c>
      <c r="C16" s="7" t="s">
        <v>89</v>
      </c>
      <c r="D16" s="176">
        <v>0</v>
      </c>
      <c r="E16" s="176"/>
      <c r="F16" s="176"/>
      <c r="G16" s="6"/>
      <c r="H16" s="6"/>
      <c r="I16" s="6"/>
      <c r="J16" s="8"/>
      <c r="K16" s="15">
        <f t="shared" si="1"/>
        <v>0</v>
      </c>
    </row>
    <row r="17" spans="1:11" x14ac:dyDescent="0.35">
      <c r="A17" s="7"/>
      <c r="B17" s="4"/>
      <c r="C17" s="7"/>
      <c r="D17" s="175"/>
      <c r="E17" s="175"/>
      <c r="F17" s="175"/>
      <c r="G17" s="6"/>
      <c r="H17" s="6"/>
      <c r="I17" s="6"/>
      <c r="J17" s="8"/>
      <c r="K17" s="15">
        <f t="shared" si="1"/>
        <v>0</v>
      </c>
    </row>
    <row r="18" spans="1:11" x14ac:dyDescent="0.35">
      <c r="A18" s="12" t="s">
        <v>115</v>
      </c>
      <c r="B18" s="4"/>
      <c r="C18" s="12" t="s">
        <v>119</v>
      </c>
      <c r="D18" s="174"/>
      <c r="E18" s="174"/>
      <c r="F18" s="174"/>
      <c r="G18" s="6"/>
      <c r="H18" s="6"/>
      <c r="I18" s="6"/>
      <c r="J18" s="8"/>
      <c r="K18" s="15">
        <f t="shared" si="1"/>
        <v>0</v>
      </c>
    </row>
    <row r="19" spans="1:11" x14ac:dyDescent="0.35">
      <c r="A19" s="7" t="s">
        <v>25</v>
      </c>
      <c r="B19" s="6"/>
      <c r="C19" s="7" t="s">
        <v>25</v>
      </c>
      <c r="D19" s="167"/>
      <c r="E19" s="167"/>
      <c r="F19" s="167"/>
      <c r="G19" s="6"/>
      <c r="H19" s="6"/>
      <c r="I19" s="6"/>
      <c r="J19" s="8"/>
      <c r="K19" s="15">
        <f t="shared" si="1"/>
        <v>0</v>
      </c>
    </row>
    <row r="20" spans="1:11" x14ac:dyDescent="0.35">
      <c r="A20" s="7" t="s">
        <v>26</v>
      </c>
      <c r="B20" s="6"/>
      <c r="C20" s="7" t="s">
        <v>26</v>
      </c>
      <c r="D20" s="168"/>
      <c r="E20" s="168"/>
      <c r="F20" s="168"/>
      <c r="G20" s="6"/>
      <c r="H20" s="6"/>
      <c r="I20" s="6"/>
      <c r="J20" s="8"/>
      <c r="K20" s="15">
        <f t="shared" si="1"/>
        <v>0</v>
      </c>
    </row>
    <row r="21" spans="1:11" x14ac:dyDescent="0.35">
      <c r="A21" s="7" t="s">
        <v>27</v>
      </c>
      <c r="B21" s="6"/>
      <c r="C21" s="7" t="s">
        <v>27</v>
      </c>
      <c r="D21" s="185"/>
      <c r="E21" s="185"/>
      <c r="F21" s="185"/>
      <c r="J21" s="123"/>
      <c r="K21" s="123"/>
    </row>
    <row r="22" spans="1:11" x14ac:dyDescent="0.35">
      <c r="A22" s="7" t="s">
        <v>89</v>
      </c>
      <c r="B22" s="8">
        <v>0</v>
      </c>
      <c r="C22" s="7" t="s">
        <v>89</v>
      </c>
      <c r="D22" s="176">
        <v>0</v>
      </c>
      <c r="E22" s="176"/>
      <c r="F22" s="176"/>
    </row>
    <row r="23" spans="1:11" x14ac:dyDescent="0.35">
      <c r="A23" s="7"/>
      <c r="B23" s="4"/>
      <c r="C23" s="7"/>
      <c r="D23" s="175"/>
      <c r="E23" s="175"/>
      <c r="F23" s="175"/>
      <c r="G23" s="124" t="s">
        <v>47</v>
      </c>
      <c r="H23" s="125"/>
      <c r="I23" s="125"/>
      <c r="J23" s="125"/>
      <c r="K23" s="125"/>
    </row>
    <row r="24" spans="1:11" x14ac:dyDescent="0.35">
      <c r="A24" s="12" t="s">
        <v>116</v>
      </c>
      <c r="B24" s="4"/>
      <c r="C24" s="12" t="s">
        <v>120</v>
      </c>
      <c r="D24" s="174"/>
      <c r="E24" s="174"/>
      <c r="F24" s="174"/>
      <c r="G24" s="5" t="s">
        <v>88</v>
      </c>
      <c r="H24" s="140" t="s">
        <v>4</v>
      </c>
      <c r="I24" s="102"/>
      <c r="J24" s="5" t="s">
        <v>59</v>
      </c>
      <c r="K24" s="5" t="s">
        <v>60</v>
      </c>
    </row>
    <row r="25" spans="1:11" x14ac:dyDescent="0.35">
      <c r="A25" s="7" t="s">
        <v>25</v>
      </c>
      <c r="B25" s="6"/>
      <c r="C25" s="7" t="s">
        <v>25</v>
      </c>
      <c r="D25" s="167"/>
      <c r="E25" s="167"/>
      <c r="F25" s="167"/>
      <c r="G25" s="6"/>
      <c r="H25" s="167"/>
      <c r="I25" s="172"/>
      <c r="J25" s="6"/>
      <c r="K25" s="6"/>
    </row>
    <row r="26" spans="1:11" x14ac:dyDescent="0.35">
      <c r="A26" s="7" t="s">
        <v>26</v>
      </c>
      <c r="B26" s="6"/>
      <c r="C26" s="7" t="s">
        <v>26</v>
      </c>
      <c r="D26" s="168"/>
      <c r="E26" s="168"/>
      <c r="F26" s="168"/>
      <c r="G26" s="6"/>
      <c r="H26" s="167"/>
      <c r="I26" s="172"/>
      <c r="J26" s="6"/>
      <c r="K26" s="6"/>
    </row>
    <row r="27" spans="1:11" x14ac:dyDescent="0.35">
      <c r="A27" s="7" t="s">
        <v>27</v>
      </c>
      <c r="B27" s="6"/>
      <c r="C27" s="7" t="s">
        <v>27</v>
      </c>
      <c r="D27" s="168"/>
      <c r="E27" s="168"/>
      <c r="F27" s="168"/>
      <c r="G27" s="6"/>
      <c r="H27" s="167"/>
      <c r="I27" s="172"/>
      <c r="J27" s="6"/>
      <c r="K27" s="6"/>
    </row>
    <row r="28" spans="1:11" x14ac:dyDescent="0.35">
      <c r="A28" s="7" t="s">
        <v>89</v>
      </c>
      <c r="B28" s="8">
        <v>0</v>
      </c>
      <c r="C28" s="7" t="s">
        <v>89</v>
      </c>
      <c r="D28" s="169">
        <v>0</v>
      </c>
      <c r="E28" s="169"/>
      <c r="F28" s="169"/>
      <c r="G28" s="6"/>
      <c r="H28" s="167"/>
      <c r="I28" s="172"/>
      <c r="J28" s="6"/>
      <c r="K28" s="6"/>
    </row>
    <row r="29" spans="1:11" x14ac:dyDescent="0.35">
      <c r="C29" s="4"/>
      <c r="D29" s="175"/>
      <c r="E29" s="175"/>
      <c r="F29" s="175"/>
      <c r="G29" s="6"/>
      <c r="H29" s="167"/>
      <c r="I29" s="172"/>
      <c r="J29" s="6"/>
      <c r="K29" s="6"/>
    </row>
    <row r="30" spans="1:11" x14ac:dyDescent="0.35">
      <c r="A30" s="12" t="s">
        <v>14</v>
      </c>
      <c r="B30" s="4"/>
      <c r="C30" s="12" t="s">
        <v>13</v>
      </c>
      <c r="D30" s="174"/>
      <c r="E30" s="174"/>
      <c r="F30" s="174"/>
      <c r="G30" s="6"/>
      <c r="H30" s="167"/>
      <c r="I30" s="172"/>
      <c r="J30" s="6"/>
      <c r="K30" s="6"/>
    </row>
    <row r="31" spans="1:11" x14ac:dyDescent="0.35">
      <c r="A31" s="7" t="s">
        <v>25</v>
      </c>
      <c r="B31" s="6"/>
      <c r="C31" s="7" t="s">
        <v>25</v>
      </c>
      <c r="D31" s="167"/>
      <c r="E31" s="167"/>
      <c r="F31" s="167"/>
      <c r="G31" s="5"/>
      <c r="H31" s="173"/>
      <c r="I31" s="173"/>
      <c r="J31" s="5"/>
      <c r="K31" s="5"/>
    </row>
    <row r="32" spans="1:11" x14ac:dyDescent="0.35">
      <c r="A32" s="7" t="s">
        <v>26</v>
      </c>
      <c r="B32" s="6"/>
      <c r="C32" s="7" t="s">
        <v>26</v>
      </c>
      <c r="D32" s="168"/>
      <c r="E32" s="168"/>
      <c r="F32" s="168"/>
      <c r="G32" s="124" t="s">
        <v>49</v>
      </c>
      <c r="H32" s="125"/>
      <c r="I32" s="125"/>
      <c r="J32" s="125"/>
      <c r="K32" s="125"/>
    </row>
    <row r="33" spans="1:11" x14ac:dyDescent="0.35">
      <c r="A33" s="7" t="s">
        <v>27</v>
      </c>
      <c r="B33" s="6"/>
      <c r="C33" s="7" t="s">
        <v>27</v>
      </c>
      <c r="D33" s="168"/>
      <c r="E33" s="168"/>
      <c r="F33" s="168"/>
      <c r="G33" s="5" t="s">
        <v>88</v>
      </c>
      <c r="H33" s="140" t="s">
        <v>45</v>
      </c>
      <c r="I33" s="140"/>
      <c r="J33" s="5" t="s">
        <v>57</v>
      </c>
      <c r="K33" s="5" t="s">
        <v>58</v>
      </c>
    </row>
    <row r="34" spans="1:11" x14ac:dyDescent="0.35">
      <c r="A34" s="7" t="s">
        <v>89</v>
      </c>
      <c r="B34" s="8">
        <v>0</v>
      </c>
      <c r="C34" s="7" t="s">
        <v>89</v>
      </c>
      <c r="D34" s="170">
        <v>0</v>
      </c>
      <c r="E34" s="171"/>
      <c r="F34" s="171"/>
      <c r="G34" s="6"/>
      <c r="H34" s="167"/>
      <c r="I34" s="172"/>
      <c r="J34" s="6"/>
      <c r="K34" s="6"/>
    </row>
    <row r="35" spans="1:11" x14ac:dyDescent="0.35">
      <c r="A35" s="102"/>
      <c r="B35" s="102"/>
      <c r="C35" s="102"/>
      <c r="D35" s="102"/>
      <c r="E35" s="102"/>
      <c r="F35" s="102"/>
      <c r="G35" s="6"/>
      <c r="H35" s="167"/>
      <c r="I35" s="172"/>
      <c r="J35" s="6"/>
      <c r="K35" s="6"/>
    </row>
    <row r="36" spans="1:11" x14ac:dyDescent="0.35">
      <c r="A36" s="12" t="s">
        <v>65</v>
      </c>
      <c r="B36" s="140" t="s">
        <v>42</v>
      </c>
      <c r="C36" s="166" t="s">
        <v>1</v>
      </c>
      <c r="D36" s="102"/>
      <c r="E36" s="140" t="s">
        <v>89</v>
      </c>
      <c r="F36" s="102"/>
      <c r="G36" s="6"/>
      <c r="H36" s="167"/>
      <c r="I36" s="172"/>
      <c r="J36" s="6"/>
      <c r="K36" s="6"/>
    </row>
    <row r="37" spans="1:11" x14ac:dyDescent="0.35">
      <c r="A37" s="7" t="s">
        <v>121</v>
      </c>
      <c r="B37" s="183"/>
      <c r="C37" s="183"/>
      <c r="D37" s="183"/>
      <c r="E37" s="170">
        <v>0</v>
      </c>
      <c r="F37" s="170"/>
      <c r="G37" s="6"/>
      <c r="H37" s="167"/>
      <c r="I37" s="172"/>
      <c r="J37" s="6"/>
      <c r="K37" s="6"/>
    </row>
    <row r="38" spans="1:11" x14ac:dyDescent="0.35">
      <c r="A38" s="7" t="s">
        <v>122</v>
      </c>
      <c r="B38" s="185"/>
      <c r="C38" s="185"/>
      <c r="D38" s="185"/>
      <c r="E38" s="169">
        <v>0</v>
      </c>
      <c r="F38" s="169"/>
      <c r="G38" s="6"/>
      <c r="H38" s="167"/>
      <c r="I38" s="172"/>
      <c r="J38" s="6"/>
      <c r="K38" s="6"/>
    </row>
    <row r="39" spans="1:11" x14ac:dyDescent="0.35">
      <c r="A39" s="7" t="s">
        <v>123</v>
      </c>
      <c r="B39" s="184"/>
      <c r="C39" s="184"/>
      <c r="D39" s="184"/>
      <c r="E39" s="169">
        <v>0</v>
      </c>
      <c r="F39" s="169"/>
      <c r="G39" s="6"/>
      <c r="H39" s="167"/>
      <c r="I39" s="172"/>
      <c r="J39" s="6"/>
      <c r="K39" s="6"/>
    </row>
    <row r="40" spans="1:11" x14ac:dyDescent="0.35">
      <c r="A40" s="7" t="s">
        <v>124</v>
      </c>
      <c r="B40" s="183"/>
      <c r="C40" s="167"/>
      <c r="D40" s="172"/>
      <c r="E40" s="170">
        <v>0</v>
      </c>
      <c r="F40" s="171"/>
      <c r="H40" s="110"/>
      <c r="I40" s="110"/>
    </row>
    <row r="41" spans="1:11" x14ac:dyDescent="0.35">
      <c r="A41" s="102"/>
      <c r="B41" s="130"/>
      <c r="C41" s="102"/>
      <c r="D41" s="102"/>
      <c r="E41" s="130"/>
      <c r="F41" s="130"/>
      <c r="H41" s="102"/>
      <c r="I41" s="102"/>
    </row>
    <row r="42" spans="1:11" x14ac:dyDescent="0.35">
      <c r="A42" s="12" t="s">
        <v>31</v>
      </c>
      <c r="B42" s="17">
        <v>0</v>
      </c>
      <c r="C42" s="186" t="s">
        <v>32</v>
      </c>
      <c r="D42" s="186"/>
      <c r="E42" s="169">
        <v>0</v>
      </c>
      <c r="F42" s="169"/>
      <c r="H42" s="102"/>
      <c r="I42" s="102"/>
    </row>
    <row r="43" spans="1:11" x14ac:dyDescent="0.35">
      <c r="A43" s="12" t="s">
        <v>30</v>
      </c>
      <c r="B43" s="17">
        <v>0</v>
      </c>
      <c r="C43" s="186" t="s">
        <v>33</v>
      </c>
      <c r="D43" s="186"/>
      <c r="E43" s="169">
        <v>0</v>
      </c>
      <c r="F43" s="169"/>
      <c r="H43" s="102"/>
      <c r="I43" s="102"/>
    </row>
    <row r="44" spans="1:11" x14ac:dyDescent="0.35">
      <c r="C44" s="186" t="s">
        <v>125</v>
      </c>
      <c r="D44" s="186"/>
      <c r="E44" s="169">
        <v>0</v>
      </c>
      <c r="F44" s="169"/>
      <c r="H44" s="102"/>
      <c r="I44" s="102"/>
    </row>
    <row r="45" spans="1:11" x14ac:dyDescent="0.35">
      <c r="A45" s="102"/>
      <c r="B45" s="102"/>
      <c r="C45" s="102"/>
      <c r="D45" s="102"/>
      <c r="E45" s="102"/>
      <c r="F45" s="102"/>
      <c r="H45" s="102"/>
      <c r="I45" s="102"/>
    </row>
    <row r="46" spans="1:11" x14ac:dyDescent="0.35">
      <c r="A46" s="102"/>
      <c r="B46" s="102"/>
      <c r="C46" s="102"/>
      <c r="D46" s="102"/>
      <c r="E46" s="102"/>
      <c r="F46" s="102"/>
      <c r="G46" s="4"/>
      <c r="H46" s="102"/>
      <c r="I46" s="102"/>
    </row>
    <row r="47" spans="1:11" x14ac:dyDescent="0.35">
      <c r="A47" s="102"/>
      <c r="B47" s="102"/>
      <c r="C47" s="102"/>
      <c r="D47" s="102"/>
      <c r="E47" s="102"/>
      <c r="F47" s="102"/>
      <c r="G47" s="4"/>
      <c r="H47" s="102"/>
      <c r="I47" s="102"/>
    </row>
    <row r="48" spans="1:11" x14ac:dyDescent="0.35">
      <c r="A48" s="102"/>
      <c r="B48" s="102"/>
      <c r="C48" s="102"/>
      <c r="D48" s="102"/>
      <c r="E48" s="102"/>
      <c r="F48" s="102"/>
    </row>
    <row r="49" spans="1:10" x14ac:dyDescent="0.35">
      <c r="A49" s="12" t="s">
        <v>126</v>
      </c>
      <c r="B49" s="4"/>
      <c r="C49" s="12" t="s">
        <v>20</v>
      </c>
      <c r="D49" s="174"/>
      <c r="E49" s="174"/>
      <c r="F49" s="174"/>
    </row>
    <row r="50" spans="1:10" x14ac:dyDescent="0.35">
      <c r="A50" s="7" t="s">
        <v>25</v>
      </c>
      <c r="B50" s="6"/>
      <c r="C50" s="7" t="s">
        <v>25</v>
      </c>
      <c r="D50" s="167"/>
      <c r="E50" s="167"/>
      <c r="F50" s="167"/>
    </row>
    <row r="51" spans="1:10" x14ac:dyDescent="0.35">
      <c r="A51" s="7" t="s">
        <v>26</v>
      </c>
      <c r="B51" s="6"/>
      <c r="C51" s="7" t="s">
        <v>26</v>
      </c>
      <c r="D51" s="167"/>
      <c r="E51" s="172"/>
      <c r="F51" s="172"/>
    </row>
    <row r="52" spans="1:10" x14ac:dyDescent="0.35">
      <c r="A52" s="7" t="s">
        <v>27</v>
      </c>
      <c r="B52" s="6"/>
      <c r="C52" s="7" t="s">
        <v>27</v>
      </c>
      <c r="D52" s="167"/>
      <c r="E52" s="172"/>
      <c r="F52" s="172"/>
    </row>
    <row r="53" spans="1:10" x14ac:dyDescent="0.35">
      <c r="A53" s="7" t="s">
        <v>89</v>
      </c>
      <c r="B53" s="8">
        <v>0</v>
      </c>
      <c r="C53" s="7" t="s">
        <v>89</v>
      </c>
      <c r="D53" s="170">
        <v>0</v>
      </c>
      <c r="E53" s="171"/>
      <c r="F53" s="171"/>
    </row>
    <row r="54" spans="1:10" x14ac:dyDescent="0.35">
      <c r="A54" s="166"/>
      <c r="B54" s="166"/>
      <c r="C54" s="166"/>
      <c r="D54" s="166"/>
      <c r="E54" s="166"/>
      <c r="F54" s="166"/>
    </row>
    <row r="55" spans="1:10" x14ac:dyDescent="0.35">
      <c r="A55" s="12" t="s">
        <v>127</v>
      </c>
      <c r="B55" s="4"/>
      <c r="C55" s="12" t="s">
        <v>5</v>
      </c>
      <c r="D55" s="174"/>
      <c r="E55" s="174"/>
      <c r="F55" s="174"/>
    </row>
    <row r="56" spans="1:10" x14ac:dyDescent="0.35">
      <c r="A56" s="7" t="s">
        <v>25</v>
      </c>
      <c r="B56" s="6"/>
      <c r="C56" s="7" t="s">
        <v>25</v>
      </c>
      <c r="D56" s="167"/>
      <c r="E56" s="167"/>
      <c r="F56" s="167"/>
    </row>
    <row r="57" spans="1:10" x14ac:dyDescent="0.35">
      <c r="A57" s="7" t="s">
        <v>26</v>
      </c>
      <c r="B57" s="6"/>
      <c r="C57" s="7" t="s">
        <v>26</v>
      </c>
      <c r="D57" s="167"/>
      <c r="E57" s="172"/>
      <c r="F57" s="172"/>
      <c r="G57" s="4"/>
      <c r="H57" s="4"/>
      <c r="J57" s="4"/>
    </row>
    <row r="58" spans="1:10" x14ac:dyDescent="0.35">
      <c r="A58" s="7" t="s">
        <v>27</v>
      </c>
      <c r="B58" s="6"/>
      <c r="C58" s="7" t="s">
        <v>27</v>
      </c>
      <c r="D58" s="167"/>
      <c r="E58" s="172"/>
      <c r="F58" s="172"/>
    </row>
    <row r="59" spans="1:10" x14ac:dyDescent="0.35">
      <c r="A59" s="7" t="s">
        <v>28</v>
      </c>
      <c r="B59" s="8">
        <v>0</v>
      </c>
      <c r="C59" s="7" t="s">
        <v>89</v>
      </c>
      <c r="D59" s="170">
        <v>0</v>
      </c>
      <c r="E59" s="171"/>
      <c r="F59" s="171"/>
    </row>
    <row r="60" spans="1:10" x14ac:dyDescent="0.35">
      <c r="A60" s="166"/>
      <c r="B60" s="166"/>
      <c r="C60" s="166"/>
      <c r="D60" s="166"/>
      <c r="E60" s="166"/>
      <c r="F60" s="166"/>
    </row>
    <row r="61" spans="1:10" x14ac:dyDescent="0.35">
      <c r="A61" s="12" t="s">
        <v>128</v>
      </c>
      <c r="B61" s="4"/>
      <c r="C61" s="12" t="s">
        <v>8</v>
      </c>
      <c r="D61" s="102"/>
      <c r="E61" s="102"/>
      <c r="F61" s="102"/>
    </row>
    <row r="62" spans="1:10" x14ac:dyDescent="0.35">
      <c r="A62" s="7" t="s">
        <v>25</v>
      </c>
      <c r="B62" s="6"/>
      <c r="C62" s="7" t="s">
        <v>25</v>
      </c>
      <c r="D62" s="167"/>
      <c r="E62" s="167"/>
      <c r="F62" s="167"/>
    </row>
    <row r="63" spans="1:10" x14ac:dyDescent="0.35">
      <c r="A63" s="7" t="s">
        <v>26</v>
      </c>
      <c r="B63" s="6"/>
      <c r="C63" s="7" t="s">
        <v>26</v>
      </c>
      <c r="D63" s="168"/>
      <c r="E63" s="168"/>
      <c r="F63" s="168"/>
    </row>
    <row r="64" spans="1:10" x14ac:dyDescent="0.35">
      <c r="A64" s="7" t="s">
        <v>27</v>
      </c>
      <c r="B64" s="6"/>
      <c r="C64" s="7" t="s">
        <v>27</v>
      </c>
      <c r="D64" s="168"/>
      <c r="E64" s="168"/>
      <c r="F64" s="168"/>
    </row>
    <row r="65" spans="1:11" x14ac:dyDescent="0.35">
      <c r="A65" s="7" t="s">
        <v>89</v>
      </c>
      <c r="B65" s="8">
        <v>0</v>
      </c>
      <c r="C65" s="7" t="s">
        <v>89</v>
      </c>
      <c r="D65" s="169">
        <v>0</v>
      </c>
      <c r="E65" s="169"/>
      <c r="F65" s="169"/>
    </row>
    <row r="66" spans="1:11" x14ac:dyDescent="0.35">
      <c r="A66" s="166"/>
      <c r="B66" s="166"/>
      <c r="C66" s="166"/>
      <c r="D66" s="166"/>
      <c r="E66" s="166"/>
      <c r="F66" s="166"/>
      <c r="G66" s="4"/>
      <c r="H66" s="4"/>
      <c r="J66" s="4"/>
      <c r="K66" s="4"/>
    </row>
    <row r="67" spans="1:11" x14ac:dyDescent="0.35">
      <c r="A67" s="12" t="s">
        <v>129</v>
      </c>
      <c r="B67" s="4"/>
      <c r="C67" s="12" t="s">
        <v>34</v>
      </c>
      <c r="D67" s="102"/>
      <c r="E67" s="102"/>
      <c r="F67" s="102"/>
      <c r="G67" s="4"/>
      <c r="H67" s="4"/>
      <c r="J67" s="4"/>
      <c r="K67" s="4"/>
    </row>
    <row r="68" spans="1:11" x14ac:dyDescent="0.35">
      <c r="A68" s="7" t="s">
        <v>25</v>
      </c>
      <c r="B68" s="6"/>
      <c r="C68" s="7" t="s">
        <v>25</v>
      </c>
      <c r="D68" s="167"/>
      <c r="E68" s="167"/>
      <c r="F68" s="167"/>
      <c r="G68" s="4"/>
      <c r="H68" s="4"/>
      <c r="J68" s="4"/>
      <c r="K68" s="4"/>
    </row>
    <row r="69" spans="1:11" x14ac:dyDescent="0.35">
      <c r="A69" s="7" t="s">
        <v>26</v>
      </c>
      <c r="B69" s="6"/>
      <c r="C69" s="7" t="s">
        <v>26</v>
      </c>
      <c r="D69" s="168"/>
      <c r="E69" s="168"/>
      <c r="F69" s="168"/>
      <c r="G69" s="4"/>
      <c r="H69" s="4"/>
      <c r="J69" s="4"/>
      <c r="K69" s="4"/>
    </row>
    <row r="70" spans="1:11" x14ac:dyDescent="0.35">
      <c r="A70" s="7" t="s">
        <v>27</v>
      </c>
      <c r="B70" s="6"/>
      <c r="C70" s="7" t="s">
        <v>27</v>
      </c>
      <c r="D70" s="168"/>
      <c r="E70" s="168"/>
      <c r="F70" s="168"/>
      <c r="G70" s="4"/>
      <c r="H70" s="4"/>
      <c r="J70" s="4"/>
    </row>
    <row r="71" spans="1:11" x14ac:dyDescent="0.35">
      <c r="A71" s="7" t="s">
        <v>89</v>
      </c>
      <c r="B71" s="8">
        <v>0</v>
      </c>
      <c r="C71" s="7" t="s">
        <v>28</v>
      </c>
      <c r="D71" s="169">
        <v>0</v>
      </c>
      <c r="E71" s="169"/>
      <c r="F71" s="169"/>
    </row>
    <row r="72" spans="1:11" x14ac:dyDescent="0.35">
      <c r="A72" s="166"/>
      <c r="B72" s="166"/>
      <c r="C72" s="166"/>
      <c r="D72" s="166"/>
      <c r="E72" s="166"/>
      <c r="F72" s="166"/>
    </row>
    <row r="73" spans="1:11" x14ac:dyDescent="0.35">
      <c r="A73" s="12" t="s">
        <v>130</v>
      </c>
      <c r="B73" s="4"/>
      <c r="C73" s="12" t="s">
        <v>21</v>
      </c>
      <c r="D73" s="102"/>
      <c r="E73" s="102"/>
      <c r="F73" s="102"/>
    </row>
    <row r="74" spans="1:11" x14ac:dyDescent="0.35">
      <c r="A74" s="7" t="s">
        <v>25</v>
      </c>
      <c r="B74" s="6"/>
      <c r="C74" s="7" t="s">
        <v>25</v>
      </c>
      <c r="D74" s="167"/>
      <c r="E74" s="167"/>
      <c r="F74" s="167"/>
    </row>
    <row r="75" spans="1:11" x14ac:dyDescent="0.35">
      <c r="A75" s="7" t="s">
        <v>26</v>
      </c>
      <c r="B75" s="6"/>
      <c r="C75" s="7" t="s">
        <v>26</v>
      </c>
      <c r="D75" s="168"/>
      <c r="E75" s="168"/>
      <c r="F75" s="168"/>
    </row>
    <row r="76" spans="1:11" x14ac:dyDescent="0.35">
      <c r="A76" s="7" t="s">
        <v>27</v>
      </c>
      <c r="B76" s="6"/>
      <c r="C76" s="7" t="s">
        <v>27</v>
      </c>
      <c r="D76" s="168"/>
      <c r="E76" s="168"/>
      <c r="F76" s="168"/>
    </row>
    <row r="77" spans="1:11" x14ac:dyDescent="0.35">
      <c r="A77" s="7" t="s">
        <v>89</v>
      </c>
      <c r="B77" s="8">
        <v>0</v>
      </c>
      <c r="C77" s="7" t="s">
        <v>89</v>
      </c>
      <c r="D77" s="169">
        <v>0</v>
      </c>
      <c r="E77" s="169"/>
      <c r="F77" s="169"/>
    </row>
    <row r="78" spans="1:11" x14ac:dyDescent="0.35">
      <c r="A78" s="102"/>
      <c r="B78" s="102"/>
      <c r="C78" s="102"/>
      <c r="D78" s="102"/>
      <c r="E78" s="102"/>
      <c r="F78" s="102"/>
    </row>
    <row r="79" spans="1:11" x14ac:dyDescent="0.35">
      <c r="A79" s="12" t="s">
        <v>2</v>
      </c>
      <c r="B79" s="16"/>
      <c r="C79" s="12" t="s">
        <v>15</v>
      </c>
      <c r="D79" s="102"/>
      <c r="E79" s="102"/>
      <c r="F79" s="102"/>
      <c r="G79" s="4"/>
      <c r="H79" s="4"/>
      <c r="J79" s="4"/>
      <c r="K79" s="4"/>
    </row>
    <row r="80" spans="1:11" x14ac:dyDescent="0.35">
      <c r="A80" s="7" t="s">
        <v>25</v>
      </c>
      <c r="B80" s="6"/>
      <c r="C80" s="7" t="s">
        <v>25</v>
      </c>
      <c r="D80" s="167"/>
      <c r="E80" s="167"/>
      <c r="F80" s="167"/>
      <c r="G80" s="10"/>
    </row>
    <row r="81" spans="1:11" x14ac:dyDescent="0.35">
      <c r="A81" s="7" t="s">
        <v>26</v>
      </c>
      <c r="B81" s="6"/>
      <c r="C81" s="7" t="s">
        <v>26</v>
      </c>
      <c r="D81" s="168"/>
      <c r="E81" s="168"/>
      <c r="F81" s="168"/>
      <c r="G81" s="5"/>
      <c r="H81" s="5"/>
      <c r="J81" s="5"/>
      <c r="K81" s="5"/>
    </row>
    <row r="82" spans="1:11" x14ac:dyDescent="0.35">
      <c r="A82" s="7" t="s">
        <v>27</v>
      </c>
      <c r="B82" s="6"/>
      <c r="C82" s="7" t="s">
        <v>27</v>
      </c>
      <c r="D82" s="168"/>
      <c r="E82" s="168"/>
      <c r="F82" s="168"/>
      <c r="G82" s="4"/>
      <c r="H82" s="4"/>
      <c r="J82" s="4"/>
      <c r="K82" s="4"/>
    </row>
    <row r="83" spans="1:11" x14ac:dyDescent="0.35">
      <c r="A83" s="7" t="s">
        <v>89</v>
      </c>
      <c r="B83" s="8">
        <v>0</v>
      </c>
      <c r="C83" s="7" t="s">
        <v>89</v>
      </c>
      <c r="D83" s="169">
        <v>0</v>
      </c>
      <c r="E83" s="169"/>
      <c r="F83" s="169"/>
      <c r="G83" s="4"/>
      <c r="H83" s="4"/>
      <c r="J83" s="4"/>
      <c r="K83" s="4"/>
    </row>
    <row r="84" spans="1:11" x14ac:dyDescent="0.35">
      <c r="A84" s="166"/>
      <c r="B84" s="166"/>
      <c r="C84" s="166"/>
      <c r="D84" s="166"/>
      <c r="E84" s="166"/>
      <c r="F84" s="166"/>
      <c r="G84" s="4"/>
      <c r="H84" s="4"/>
      <c r="J84" s="4"/>
      <c r="K84" s="4"/>
    </row>
    <row r="85" spans="1:11" x14ac:dyDescent="0.35">
      <c r="A85" s="12" t="s">
        <v>3</v>
      </c>
      <c r="B85" s="10"/>
      <c r="C85" s="12" t="s">
        <v>18</v>
      </c>
      <c r="D85" s="102"/>
      <c r="E85" s="102"/>
      <c r="F85" s="102"/>
      <c r="G85" s="4"/>
      <c r="H85" s="4"/>
      <c r="J85" s="4"/>
      <c r="K85" s="4"/>
    </row>
    <row r="86" spans="1:11" x14ac:dyDescent="0.35">
      <c r="A86" s="7" t="s">
        <v>25</v>
      </c>
      <c r="B86" s="6"/>
      <c r="C86" s="7" t="s">
        <v>25</v>
      </c>
      <c r="D86" s="167"/>
      <c r="E86" s="167"/>
      <c r="F86" s="167"/>
      <c r="G86" s="4"/>
      <c r="H86" s="4"/>
      <c r="J86" s="4"/>
      <c r="K86" s="4"/>
    </row>
    <row r="87" spans="1:11" x14ac:dyDescent="0.35">
      <c r="A87" s="7" t="s">
        <v>26</v>
      </c>
      <c r="B87" s="6"/>
      <c r="C87" s="7" t="s">
        <v>26</v>
      </c>
      <c r="D87" s="168"/>
      <c r="E87" s="168"/>
      <c r="F87" s="168"/>
      <c r="H87" s="4"/>
    </row>
    <row r="88" spans="1:11" x14ac:dyDescent="0.35">
      <c r="A88" s="7" t="s">
        <v>27</v>
      </c>
      <c r="B88" s="6"/>
      <c r="C88" s="7" t="s">
        <v>27</v>
      </c>
      <c r="D88" s="167"/>
      <c r="E88" s="172"/>
      <c r="F88" s="172"/>
      <c r="H88" s="4"/>
    </row>
    <row r="89" spans="1:11" x14ac:dyDescent="0.35">
      <c r="A89" s="7" t="s">
        <v>89</v>
      </c>
      <c r="B89" s="8">
        <v>0</v>
      </c>
      <c r="C89" s="7" t="s">
        <v>89</v>
      </c>
      <c r="D89" s="170">
        <v>0</v>
      </c>
      <c r="E89" s="171"/>
      <c r="F89" s="171"/>
      <c r="G89" s="4"/>
      <c r="H89" s="4"/>
      <c r="J89" s="4"/>
    </row>
    <row r="90" spans="1:11" x14ac:dyDescent="0.35">
      <c r="A90" s="102"/>
      <c r="B90" s="102"/>
      <c r="C90" s="102"/>
      <c r="D90" s="102"/>
      <c r="E90" s="102"/>
      <c r="F90" s="102"/>
      <c r="G90" s="4"/>
      <c r="H90" s="4"/>
      <c r="J90" s="4"/>
    </row>
    <row r="91" spans="1:11" x14ac:dyDescent="0.35">
      <c r="A91" s="102"/>
      <c r="B91" s="102"/>
      <c r="C91" s="102"/>
      <c r="D91" s="102"/>
      <c r="E91" s="102"/>
      <c r="F91" s="102"/>
    </row>
    <row r="92" spans="1:11" x14ac:dyDescent="0.35">
      <c r="A92" s="102"/>
      <c r="B92" s="102"/>
      <c r="C92" s="102"/>
      <c r="D92" s="102"/>
      <c r="E92" s="102"/>
      <c r="F92" s="102"/>
    </row>
    <row r="93" spans="1:11" x14ac:dyDescent="0.35">
      <c r="A93" s="102"/>
      <c r="B93" s="102"/>
      <c r="C93" s="102"/>
      <c r="D93" s="102"/>
      <c r="E93" s="102"/>
      <c r="F93" s="102"/>
    </row>
    <row r="94" spans="1:11" x14ac:dyDescent="0.35">
      <c r="A94" s="102"/>
      <c r="B94" s="102"/>
      <c r="C94" s="102"/>
      <c r="D94" s="102"/>
      <c r="E94" s="102"/>
      <c r="F94" s="102"/>
    </row>
    <row r="95" spans="1:11" x14ac:dyDescent="0.35">
      <c r="A95" s="102"/>
      <c r="B95" s="102"/>
      <c r="C95" s="102"/>
      <c r="D95" s="102"/>
      <c r="E95" s="102"/>
      <c r="F95" s="102"/>
    </row>
    <row r="96" spans="1:11" x14ac:dyDescent="0.35">
      <c r="A96" s="12" t="s">
        <v>12</v>
      </c>
      <c r="B96" s="4"/>
      <c r="C96" s="12" t="s">
        <v>10</v>
      </c>
      <c r="D96" s="166"/>
      <c r="E96" s="166"/>
      <c r="F96" s="166"/>
    </row>
    <row r="97" spans="1:6" x14ac:dyDescent="0.35">
      <c r="A97" s="7" t="s">
        <v>25</v>
      </c>
      <c r="B97" s="6"/>
      <c r="C97" s="7" t="s">
        <v>25</v>
      </c>
      <c r="D97" s="167"/>
      <c r="E97" s="172"/>
      <c r="F97" s="172"/>
    </row>
    <row r="98" spans="1:6" x14ac:dyDescent="0.35">
      <c r="A98" s="7" t="s">
        <v>26</v>
      </c>
      <c r="B98" s="6"/>
      <c r="C98" s="7" t="s">
        <v>26</v>
      </c>
      <c r="D98" s="167"/>
      <c r="E98" s="172"/>
      <c r="F98" s="172"/>
    </row>
    <row r="99" spans="1:6" x14ac:dyDescent="0.35">
      <c r="A99" s="7" t="s">
        <v>27</v>
      </c>
      <c r="B99" s="6"/>
      <c r="C99" s="7" t="s">
        <v>27</v>
      </c>
      <c r="D99" s="167"/>
      <c r="E99" s="172"/>
      <c r="F99" s="172"/>
    </row>
    <row r="100" spans="1:6" x14ac:dyDescent="0.35">
      <c r="A100" s="7" t="s">
        <v>89</v>
      </c>
      <c r="B100" s="8">
        <v>0</v>
      </c>
      <c r="C100" s="7" t="s">
        <v>89</v>
      </c>
      <c r="D100" s="170">
        <v>0</v>
      </c>
      <c r="E100" s="171"/>
      <c r="F100" s="171"/>
    </row>
    <row r="101" spans="1:6" x14ac:dyDescent="0.35">
      <c r="A101" s="7"/>
      <c r="B101" s="4"/>
      <c r="D101" s="110"/>
      <c r="E101" s="110"/>
      <c r="F101" s="110"/>
    </row>
    <row r="102" spans="1:6" x14ac:dyDescent="0.35">
      <c r="A102" s="12" t="s">
        <v>9</v>
      </c>
      <c r="B102" s="4"/>
      <c r="C102" s="12" t="s">
        <v>11</v>
      </c>
      <c r="D102" s="102"/>
      <c r="E102" s="102"/>
      <c r="F102" s="102"/>
    </row>
    <row r="103" spans="1:6" x14ac:dyDescent="0.35">
      <c r="A103" s="7" t="s">
        <v>25</v>
      </c>
      <c r="B103" s="6"/>
      <c r="C103" s="7" t="s">
        <v>25</v>
      </c>
      <c r="D103" s="167"/>
      <c r="E103" s="172"/>
      <c r="F103" s="172"/>
    </row>
    <row r="104" spans="1:6" x14ac:dyDescent="0.35">
      <c r="A104" s="7" t="s">
        <v>26</v>
      </c>
      <c r="B104" s="6"/>
      <c r="C104" s="7" t="s">
        <v>26</v>
      </c>
      <c r="D104" s="167"/>
      <c r="E104" s="172"/>
      <c r="F104" s="172"/>
    </row>
    <row r="105" spans="1:6" x14ac:dyDescent="0.35">
      <c r="A105" s="7" t="s">
        <v>27</v>
      </c>
      <c r="B105" s="6"/>
      <c r="C105" s="7" t="s">
        <v>27</v>
      </c>
      <c r="D105" s="167"/>
      <c r="E105" s="172"/>
      <c r="F105" s="172"/>
    </row>
    <row r="106" spans="1:6" x14ac:dyDescent="0.35">
      <c r="A106" s="7" t="s">
        <v>89</v>
      </c>
      <c r="B106" s="8">
        <v>0</v>
      </c>
      <c r="C106" s="7" t="s">
        <v>89</v>
      </c>
      <c r="D106" s="170">
        <v>0</v>
      </c>
      <c r="E106" s="171"/>
      <c r="F106" s="171"/>
    </row>
    <row r="107" spans="1:6" x14ac:dyDescent="0.35">
      <c r="A107" s="7"/>
      <c r="B107" s="4"/>
      <c r="C107" s="7"/>
      <c r="D107" s="174"/>
      <c r="E107" s="174"/>
      <c r="F107" s="174"/>
    </row>
    <row r="108" spans="1:6" x14ac:dyDescent="0.35">
      <c r="A108" s="12" t="s">
        <v>16</v>
      </c>
      <c r="B108" s="4"/>
      <c r="C108" s="12" t="s">
        <v>17</v>
      </c>
      <c r="D108" s="102"/>
      <c r="E108" s="102"/>
      <c r="F108" s="102"/>
    </row>
    <row r="109" spans="1:6" x14ac:dyDescent="0.35">
      <c r="A109" s="7" t="s">
        <v>25</v>
      </c>
      <c r="B109" s="6"/>
      <c r="C109" s="7" t="s">
        <v>29</v>
      </c>
      <c r="D109" s="167"/>
      <c r="E109" s="167"/>
      <c r="F109" s="167"/>
    </row>
    <row r="110" spans="1:6" x14ac:dyDescent="0.35">
      <c r="A110" s="7" t="s">
        <v>26</v>
      </c>
      <c r="B110" s="6"/>
      <c r="C110" s="7" t="s">
        <v>89</v>
      </c>
      <c r="D110" s="169">
        <v>0</v>
      </c>
      <c r="E110" s="169"/>
      <c r="F110" s="169"/>
    </row>
    <row r="111" spans="1:6" x14ac:dyDescent="0.35">
      <c r="A111" s="7" t="s">
        <v>27</v>
      </c>
      <c r="B111" s="6"/>
      <c r="C111" s="102"/>
      <c r="D111" s="102"/>
      <c r="E111" s="102"/>
      <c r="F111" s="102"/>
    </row>
    <row r="112" spans="1:6" x14ac:dyDescent="0.35">
      <c r="A112" s="7" t="s">
        <v>89</v>
      </c>
      <c r="B112" s="8">
        <v>0</v>
      </c>
      <c r="C112" s="102"/>
      <c r="D112" s="102"/>
      <c r="E112" s="102"/>
      <c r="F112" s="102"/>
    </row>
    <row r="113" spans="1:6" x14ac:dyDescent="0.35">
      <c r="A113" s="102"/>
      <c r="B113" s="102"/>
      <c r="C113" s="102"/>
      <c r="D113" s="102"/>
      <c r="E113" s="102"/>
      <c r="F113" s="102"/>
    </row>
    <row r="114" spans="1:6" x14ac:dyDescent="0.35">
      <c r="A114" s="124" t="s">
        <v>23</v>
      </c>
      <c r="B114" s="124"/>
      <c r="C114" s="124"/>
      <c r="D114" s="124"/>
      <c r="E114" s="124"/>
      <c r="F114" s="124"/>
    </row>
    <row r="115" spans="1:6" x14ac:dyDescent="0.35">
      <c r="A115" s="5" t="s">
        <v>104</v>
      </c>
      <c r="B115" s="140" t="s">
        <v>42</v>
      </c>
      <c r="C115" s="140"/>
      <c r="D115" s="140"/>
      <c r="E115" s="140" t="s">
        <v>0</v>
      </c>
      <c r="F115" s="140"/>
    </row>
    <row r="116" spans="1:6" x14ac:dyDescent="0.35">
      <c r="A116" s="6"/>
      <c r="B116" s="139"/>
      <c r="C116" s="139"/>
      <c r="D116" s="139"/>
      <c r="E116" s="170">
        <v>0</v>
      </c>
      <c r="F116" s="170"/>
    </row>
    <row r="117" spans="1:6" x14ac:dyDescent="0.35">
      <c r="A117" s="6"/>
      <c r="B117" s="139"/>
      <c r="C117" s="139"/>
      <c r="D117" s="139"/>
      <c r="E117" s="170">
        <v>0</v>
      </c>
      <c r="F117" s="170"/>
    </row>
    <row r="118" spans="1:6" x14ac:dyDescent="0.35">
      <c r="A118" s="6"/>
      <c r="B118" s="139"/>
      <c r="C118" s="139"/>
      <c r="D118" s="139"/>
      <c r="E118" s="170">
        <v>0</v>
      </c>
      <c r="F118" s="170"/>
    </row>
    <row r="119" spans="1:6" x14ac:dyDescent="0.35">
      <c r="A119" s="6"/>
      <c r="B119" s="139"/>
      <c r="C119" s="139"/>
      <c r="D119" s="139"/>
      <c r="E119" s="170">
        <v>0</v>
      </c>
      <c r="F119" s="170"/>
    </row>
    <row r="120" spans="1:6" x14ac:dyDescent="0.35">
      <c r="A120" s="6"/>
      <c r="B120" s="139"/>
      <c r="C120" s="139"/>
      <c r="D120" s="139"/>
      <c r="E120" s="170">
        <v>0</v>
      </c>
      <c r="F120" s="170"/>
    </row>
    <row r="121" spans="1:6" x14ac:dyDescent="0.35">
      <c r="A121" s="6"/>
      <c r="B121" s="139"/>
      <c r="C121" s="139"/>
      <c r="D121" s="139"/>
      <c r="E121" s="170">
        <v>0</v>
      </c>
      <c r="F121" s="170"/>
    </row>
    <row r="122" spans="1:6" x14ac:dyDescent="0.35">
      <c r="A122" s="6"/>
      <c r="B122" s="139"/>
      <c r="C122" s="139"/>
      <c r="D122" s="139"/>
      <c r="E122" s="170">
        <v>0</v>
      </c>
      <c r="F122" s="170"/>
    </row>
    <row r="123" spans="1:6" x14ac:dyDescent="0.35">
      <c r="A123" s="6"/>
      <c r="B123" s="139"/>
      <c r="C123" s="139"/>
      <c r="D123" s="139"/>
      <c r="E123" s="170">
        <v>0</v>
      </c>
      <c r="F123" s="170"/>
    </row>
    <row r="124" spans="1:6" x14ac:dyDescent="0.35">
      <c r="A124" s="110"/>
      <c r="B124" s="110"/>
      <c r="C124" s="110"/>
      <c r="D124" s="123"/>
      <c r="E124" s="123"/>
      <c r="F124" s="123"/>
    </row>
    <row r="125" spans="1:6" x14ac:dyDescent="0.35">
      <c r="A125" s="124" t="s">
        <v>7</v>
      </c>
      <c r="B125" s="125"/>
      <c r="C125" s="125"/>
      <c r="D125" s="125"/>
      <c r="E125" s="125"/>
      <c r="F125" s="125"/>
    </row>
    <row r="126" spans="1:6" x14ac:dyDescent="0.35">
      <c r="A126" s="5" t="s">
        <v>4</v>
      </c>
      <c r="B126" s="5" t="s">
        <v>19</v>
      </c>
      <c r="C126" s="140" t="s">
        <v>22</v>
      </c>
      <c r="D126" s="102"/>
      <c r="E126" s="140" t="s">
        <v>0</v>
      </c>
      <c r="F126" s="102"/>
    </row>
    <row r="127" spans="1:6" x14ac:dyDescent="0.35">
      <c r="A127" s="6"/>
      <c r="B127" s="6"/>
      <c r="C127" s="167"/>
      <c r="D127" s="167"/>
      <c r="E127" s="170">
        <v>0</v>
      </c>
      <c r="F127" s="171"/>
    </row>
    <row r="128" spans="1:6" x14ac:dyDescent="0.35">
      <c r="A128" s="6"/>
      <c r="B128" s="6"/>
      <c r="C128" s="167"/>
      <c r="D128" s="167"/>
      <c r="E128" s="170">
        <v>0</v>
      </c>
      <c r="F128" s="171"/>
    </row>
    <row r="129" spans="1:6" x14ac:dyDescent="0.35">
      <c r="A129" s="6"/>
      <c r="B129" s="6"/>
      <c r="C129" s="167"/>
      <c r="D129" s="167"/>
      <c r="E129" s="170">
        <v>0</v>
      </c>
      <c r="F129" s="171"/>
    </row>
    <row r="130" spans="1:6" x14ac:dyDescent="0.35">
      <c r="A130" s="6"/>
      <c r="B130" s="6"/>
      <c r="C130" s="167"/>
      <c r="D130" s="167"/>
      <c r="E130" s="170">
        <v>0</v>
      </c>
      <c r="F130" s="171"/>
    </row>
    <row r="131" spans="1:6" x14ac:dyDescent="0.35">
      <c r="C131" s="26"/>
      <c r="D131" s="123"/>
      <c r="E131" s="123"/>
      <c r="F131" s="123"/>
    </row>
    <row r="132" spans="1:6" x14ac:dyDescent="0.35">
      <c r="C132" s="102"/>
      <c r="D132" s="102"/>
      <c r="E132" s="102"/>
      <c r="F132" s="102"/>
    </row>
    <row r="133" spans="1:6" x14ac:dyDescent="0.35">
      <c r="C133" s="102"/>
      <c r="D133" s="102"/>
      <c r="E133" s="102"/>
      <c r="F133" s="102"/>
    </row>
    <row r="134" spans="1:6" x14ac:dyDescent="0.35">
      <c r="C134" s="102"/>
      <c r="D134" s="102"/>
      <c r="E134" s="102"/>
      <c r="F134" s="102"/>
    </row>
    <row r="135" spans="1:6" x14ac:dyDescent="0.35">
      <c r="C135" s="102"/>
      <c r="D135" s="102"/>
      <c r="E135" s="102"/>
      <c r="F135" s="102"/>
    </row>
    <row r="136" spans="1:6" x14ac:dyDescent="0.35">
      <c r="C136" s="102"/>
      <c r="D136" s="102"/>
      <c r="E136" s="102"/>
      <c r="F136" s="102"/>
    </row>
    <row r="137" spans="1:6" x14ac:dyDescent="0.35">
      <c r="C137" s="102"/>
      <c r="D137" s="102"/>
      <c r="E137" s="102"/>
      <c r="F137" s="102"/>
    </row>
    <row r="138" spans="1:6" x14ac:dyDescent="0.35">
      <c r="C138" s="102"/>
      <c r="D138" s="102"/>
      <c r="E138" s="102"/>
      <c r="F138" s="102"/>
    </row>
    <row r="139" spans="1:6" x14ac:dyDescent="0.35">
      <c r="C139" s="102"/>
      <c r="D139" s="102"/>
      <c r="E139" s="102"/>
      <c r="F139" s="102"/>
    </row>
    <row r="140" spans="1:6" x14ac:dyDescent="0.35">
      <c r="C140" s="102"/>
      <c r="D140" s="102"/>
      <c r="E140" s="102"/>
      <c r="F140" s="102"/>
    </row>
    <row r="141" spans="1:6" x14ac:dyDescent="0.35">
      <c r="C141" s="102"/>
      <c r="D141" s="102"/>
      <c r="E141" s="102"/>
      <c r="F141" s="102"/>
    </row>
    <row r="142" spans="1:6" x14ac:dyDescent="0.35">
      <c r="A142" s="1"/>
      <c r="B142" s="1"/>
      <c r="C142" s="1"/>
      <c r="D142" s="1"/>
      <c r="E142" s="1"/>
      <c r="F142" s="1"/>
    </row>
    <row r="143" spans="1:6" x14ac:dyDescent="0.35">
      <c r="A143" s="1"/>
      <c r="B143" s="1"/>
      <c r="C143" s="1"/>
      <c r="D143" s="1"/>
      <c r="E143" s="1"/>
      <c r="F143" s="1"/>
    </row>
    <row r="144" spans="1:6" x14ac:dyDescent="0.35">
      <c r="A144" s="1"/>
      <c r="B144" s="1"/>
      <c r="C144" s="1"/>
      <c r="D144" s="1"/>
      <c r="E144" s="1"/>
      <c r="F144" s="1"/>
    </row>
    <row r="145" spans="1:6" x14ac:dyDescent="0.35">
      <c r="A145" s="1"/>
      <c r="B145" s="1"/>
      <c r="C145" s="1"/>
      <c r="D145" s="1"/>
      <c r="E145" s="1"/>
      <c r="F145" s="1"/>
    </row>
    <row r="146" spans="1:6" x14ac:dyDescent="0.35">
      <c r="A146" s="1"/>
      <c r="B146" s="1"/>
      <c r="C146" s="1"/>
      <c r="D146" s="1"/>
      <c r="E146" s="1"/>
      <c r="F146" s="1"/>
    </row>
    <row r="147" spans="1:6" x14ac:dyDescent="0.35">
      <c r="A147" s="1"/>
      <c r="B147" s="1"/>
      <c r="C147" s="1"/>
      <c r="D147" s="1"/>
      <c r="E147" s="1"/>
      <c r="F147" s="1"/>
    </row>
    <row r="148" spans="1:6" x14ac:dyDescent="0.35">
      <c r="A148" s="1"/>
      <c r="B148" s="1"/>
      <c r="C148" s="1"/>
      <c r="D148" s="1"/>
      <c r="E148" s="1"/>
      <c r="F148" s="1"/>
    </row>
    <row r="149" spans="1:6" x14ac:dyDescent="0.35">
      <c r="A149" s="1"/>
      <c r="B149" s="1"/>
      <c r="C149" s="1"/>
      <c r="D149" s="1"/>
      <c r="E149" s="1"/>
      <c r="F149" s="1"/>
    </row>
    <row r="150" spans="1:6" x14ac:dyDescent="0.35">
      <c r="A150" s="1"/>
      <c r="B150" s="1"/>
      <c r="C150" s="1"/>
      <c r="D150" s="1"/>
      <c r="E150" s="1"/>
      <c r="F150" s="1"/>
    </row>
    <row r="151" spans="1:6" x14ac:dyDescent="0.35">
      <c r="A151" s="1"/>
      <c r="B151" s="1"/>
      <c r="C151" s="1"/>
      <c r="D151" s="1"/>
      <c r="E151" s="1"/>
      <c r="F151" s="1"/>
    </row>
    <row r="152" spans="1:6" x14ac:dyDescent="0.35">
      <c r="A152" s="1"/>
      <c r="B152" s="1"/>
      <c r="C152" s="1"/>
      <c r="D152" s="1"/>
      <c r="E152" s="1"/>
      <c r="F152" s="1"/>
    </row>
    <row r="153" spans="1:6" x14ac:dyDescent="0.35">
      <c r="A153" s="1"/>
      <c r="B153" s="1"/>
      <c r="C153" s="1"/>
      <c r="D153" s="1"/>
      <c r="E153" s="1"/>
      <c r="F153" s="1"/>
    </row>
    <row r="154" spans="1:6" x14ac:dyDescent="0.35">
      <c r="A154" s="1"/>
      <c r="B154" s="1"/>
      <c r="C154" s="1"/>
      <c r="D154" s="1"/>
      <c r="E154" s="1"/>
      <c r="F154" s="1"/>
    </row>
    <row r="155" spans="1:6" x14ac:dyDescent="0.35">
      <c r="A155" s="1"/>
      <c r="B155" s="1"/>
      <c r="C155" s="1"/>
      <c r="D155" s="1"/>
      <c r="E155" s="1"/>
      <c r="F155" s="1"/>
    </row>
    <row r="156" spans="1:6" x14ac:dyDescent="0.35">
      <c r="A156" s="1"/>
      <c r="B156" s="1"/>
      <c r="C156" s="1"/>
      <c r="D156" s="1"/>
      <c r="E156" s="1"/>
      <c r="F156" s="1"/>
    </row>
    <row r="157" spans="1:6" x14ac:dyDescent="0.35">
      <c r="A157" s="1"/>
      <c r="B157" s="1"/>
      <c r="C157" s="1"/>
      <c r="D157" s="1"/>
      <c r="E157" s="1"/>
      <c r="F157" s="1"/>
    </row>
    <row r="158" spans="1:6" x14ac:dyDescent="0.35">
      <c r="A158" s="1"/>
      <c r="B158" s="1"/>
      <c r="C158" s="1"/>
      <c r="D158" s="1"/>
      <c r="E158" s="1"/>
      <c r="F158" s="1"/>
    </row>
    <row r="159" spans="1:6" x14ac:dyDescent="0.35">
      <c r="A159" s="1"/>
      <c r="B159" s="1"/>
      <c r="C159" s="1"/>
      <c r="D159" s="1"/>
      <c r="E159" s="1"/>
      <c r="F159" s="1"/>
    </row>
    <row r="160" spans="1:6" x14ac:dyDescent="0.35">
      <c r="A160" s="1"/>
      <c r="B160" s="1"/>
      <c r="C160" s="1"/>
      <c r="D160" s="1"/>
      <c r="E160" s="1"/>
      <c r="F160" s="1"/>
    </row>
    <row r="161" spans="1:6" x14ac:dyDescent="0.35">
      <c r="A161" s="1"/>
      <c r="B161" s="1"/>
      <c r="C161" s="1"/>
      <c r="D161" s="1"/>
      <c r="E161" s="1"/>
      <c r="F161" s="1"/>
    </row>
    <row r="162" spans="1:6" x14ac:dyDescent="0.35">
      <c r="A162" s="1"/>
      <c r="B162" s="1"/>
      <c r="C162" s="1"/>
      <c r="D162" s="1"/>
      <c r="E162" s="1"/>
      <c r="F162" s="1"/>
    </row>
    <row r="163" spans="1:6" x14ac:dyDescent="0.35">
      <c r="A163" s="1"/>
      <c r="B163" s="1"/>
      <c r="C163" s="1"/>
      <c r="D163" s="1"/>
      <c r="E163" s="1"/>
      <c r="F163" s="1"/>
    </row>
    <row r="164" spans="1:6" x14ac:dyDescent="0.35">
      <c r="A164" s="1"/>
      <c r="B164" s="1"/>
      <c r="C164" s="1"/>
      <c r="D164" s="1"/>
      <c r="E164" s="1"/>
      <c r="F164" s="1"/>
    </row>
    <row r="165" spans="1:6" x14ac:dyDescent="0.35">
      <c r="A165" s="1"/>
      <c r="B165" s="1"/>
      <c r="C165" s="1"/>
      <c r="D165" s="1"/>
      <c r="E165" s="1"/>
      <c r="F165" s="1"/>
    </row>
    <row r="166" spans="1:6" x14ac:dyDescent="0.35">
      <c r="A166" s="1"/>
      <c r="B166" s="1"/>
      <c r="C166" s="1"/>
      <c r="D166" s="1"/>
      <c r="E166" s="1"/>
      <c r="F166" s="1"/>
    </row>
    <row r="167" spans="1:6" x14ac:dyDescent="0.35">
      <c r="A167" s="1"/>
      <c r="B167" s="1"/>
      <c r="C167" s="1"/>
      <c r="D167" s="1"/>
      <c r="E167" s="1"/>
      <c r="F167" s="1"/>
    </row>
    <row r="168" spans="1:6" x14ac:dyDescent="0.35">
      <c r="A168" s="1"/>
      <c r="B168" s="1"/>
      <c r="C168" s="1"/>
      <c r="D168" s="1"/>
      <c r="E168" s="1"/>
      <c r="F168" s="1"/>
    </row>
    <row r="169" spans="1:6" x14ac:dyDescent="0.35">
      <c r="A169" s="1"/>
      <c r="B169" s="1"/>
      <c r="C169" s="1"/>
      <c r="D169" s="1"/>
      <c r="E169" s="1"/>
      <c r="F169" s="1"/>
    </row>
    <row r="170" spans="1:6" x14ac:dyDescent="0.35">
      <c r="A170" s="1"/>
      <c r="B170" s="1"/>
      <c r="C170" s="1"/>
      <c r="D170" s="1"/>
      <c r="E170" s="1"/>
      <c r="F170" s="1"/>
    </row>
    <row r="171" spans="1:6" x14ac:dyDescent="0.35">
      <c r="A171" s="1"/>
      <c r="B171" s="1"/>
      <c r="C171" s="1"/>
      <c r="D171" s="1"/>
      <c r="E171" s="1"/>
      <c r="F171" s="1"/>
    </row>
    <row r="172" spans="1:6" x14ac:dyDescent="0.35">
      <c r="A172" s="1"/>
      <c r="B172" s="1"/>
      <c r="C172" s="1"/>
      <c r="D172" s="1"/>
      <c r="E172" s="1"/>
      <c r="F172" s="1"/>
    </row>
    <row r="173" spans="1:6" x14ac:dyDescent="0.35">
      <c r="A173" s="1"/>
      <c r="B173" s="1"/>
      <c r="C173" s="1"/>
      <c r="D173" s="1"/>
      <c r="E173" s="1"/>
      <c r="F173" s="1"/>
    </row>
    <row r="174" spans="1:6" x14ac:dyDescent="0.35">
      <c r="A174" s="1"/>
      <c r="B174" s="1"/>
      <c r="C174" s="1"/>
      <c r="D174" s="1"/>
      <c r="E174" s="1"/>
      <c r="F174" s="1"/>
    </row>
    <row r="175" spans="1:6" x14ac:dyDescent="0.35">
      <c r="A175" s="1"/>
      <c r="B175" s="1"/>
      <c r="C175" s="1"/>
      <c r="D175" s="1"/>
      <c r="E175" s="1"/>
      <c r="F175" s="1"/>
    </row>
    <row r="176" spans="1:6" x14ac:dyDescent="0.35">
      <c r="A176" s="1"/>
      <c r="B176" s="1"/>
      <c r="C176" s="1"/>
      <c r="D176" s="1"/>
      <c r="E176" s="1"/>
      <c r="F176" s="1"/>
    </row>
    <row r="177" spans="1:6" x14ac:dyDescent="0.35">
      <c r="A177" s="1"/>
      <c r="B177" s="1"/>
      <c r="C177" s="1"/>
      <c r="D177" s="1"/>
      <c r="E177" s="1"/>
      <c r="F177" s="1"/>
    </row>
    <row r="178" spans="1:6" x14ac:dyDescent="0.35">
      <c r="A178" s="1"/>
      <c r="B178" s="1"/>
      <c r="C178" s="1"/>
      <c r="D178" s="1"/>
      <c r="E178" s="1"/>
      <c r="F178" s="1"/>
    </row>
    <row r="179" spans="1:6" x14ac:dyDescent="0.35">
      <c r="A179" s="1"/>
      <c r="B179" s="1"/>
      <c r="C179" s="1"/>
      <c r="D179" s="1"/>
      <c r="E179" s="1"/>
      <c r="F179" s="1"/>
    </row>
    <row r="180" spans="1:6" x14ac:dyDescent="0.35">
      <c r="A180" s="1"/>
      <c r="B180" s="1"/>
      <c r="C180" s="1"/>
      <c r="D180" s="1"/>
      <c r="E180" s="1"/>
      <c r="F180" s="1"/>
    </row>
    <row r="181" spans="1:6" x14ac:dyDescent="0.35">
      <c r="A181" s="1"/>
      <c r="B181" s="1"/>
      <c r="C181" s="1"/>
      <c r="D181" s="1"/>
      <c r="E181" s="1"/>
      <c r="F181" s="1"/>
    </row>
    <row r="182" spans="1:6" x14ac:dyDescent="0.35">
      <c r="A182" s="1"/>
      <c r="B182" s="1"/>
      <c r="C182" s="1"/>
      <c r="D182" s="1"/>
      <c r="E182" s="1"/>
      <c r="F182" s="1"/>
    </row>
    <row r="183" spans="1:6" x14ac:dyDescent="0.35">
      <c r="A183" s="1"/>
      <c r="B183" s="1"/>
      <c r="C183" s="1"/>
      <c r="D183" s="1"/>
      <c r="E183" s="1"/>
      <c r="F183" s="1"/>
    </row>
    <row r="184" spans="1:6" x14ac:dyDescent="0.35">
      <c r="A184" s="1"/>
      <c r="B184" s="1"/>
      <c r="C184" s="1"/>
      <c r="D184" s="1"/>
      <c r="E184" s="1"/>
      <c r="F184" s="1"/>
    </row>
    <row r="185" spans="1:6" x14ac:dyDescent="0.35">
      <c r="A185" s="1"/>
      <c r="B185" s="1"/>
      <c r="C185" s="1"/>
      <c r="D185" s="1"/>
      <c r="E185" s="1"/>
      <c r="F185" s="1"/>
    </row>
    <row r="186" spans="1:6" x14ac:dyDescent="0.35">
      <c r="A186" s="1"/>
      <c r="B186" s="1"/>
      <c r="C186" s="1"/>
      <c r="D186" s="1"/>
      <c r="E186" s="1"/>
      <c r="F186" s="1"/>
    </row>
    <row r="187" spans="1:6" x14ac:dyDescent="0.35">
      <c r="A187" s="1"/>
      <c r="B187" s="1"/>
      <c r="C187" s="1"/>
      <c r="D187" s="1"/>
      <c r="E187" s="1"/>
      <c r="F187" s="1"/>
    </row>
  </sheetData>
  <sheetProtection selectLockedCells="1"/>
  <mergeCells count="197">
    <mergeCell ref="D131:F131"/>
    <mergeCell ref="J11:K11"/>
    <mergeCell ref="J21:K21"/>
    <mergeCell ref="A113:F113"/>
    <mergeCell ref="C111:F112"/>
    <mergeCell ref="D109:F109"/>
    <mergeCell ref="D110:F110"/>
    <mergeCell ref="D108:F108"/>
    <mergeCell ref="B118:D118"/>
    <mergeCell ref="B119:D119"/>
    <mergeCell ref="B120:D120"/>
    <mergeCell ref="B121:D121"/>
    <mergeCell ref="E116:F116"/>
    <mergeCell ref="D106:F106"/>
    <mergeCell ref="D100:F100"/>
    <mergeCell ref="D102:F102"/>
    <mergeCell ref="D101:F101"/>
    <mergeCell ref="D107:F107"/>
    <mergeCell ref="D96:F96"/>
    <mergeCell ref="D87:F87"/>
    <mergeCell ref="E44:F44"/>
    <mergeCell ref="C44:D44"/>
    <mergeCell ref="A45:F47"/>
    <mergeCell ref="D77:F77"/>
    <mergeCell ref="E129:F129"/>
    <mergeCell ref="H40:I40"/>
    <mergeCell ref="H41:I41"/>
    <mergeCell ref="H42:I42"/>
    <mergeCell ref="H43:I43"/>
    <mergeCell ref="D52:F52"/>
    <mergeCell ref="D51:F51"/>
    <mergeCell ref="D53:F53"/>
    <mergeCell ref="D99:F99"/>
    <mergeCell ref="D103:F103"/>
    <mergeCell ref="E43:F43"/>
    <mergeCell ref="C42:D42"/>
    <mergeCell ref="C43:D43"/>
    <mergeCell ref="A41:F41"/>
    <mergeCell ref="D57:F57"/>
    <mergeCell ref="A48:F48"/>
    <mergeCell ref="D55:F55"/>
    <mergeCell ref="D56:F56"/>
    <mergeCell ref="A84:F84"/>
    <mergeCell ref="A78:F78"/>
    <mergeCell ref="A72:F72"/>
    <mergeCell ref="D80:F80"/>
    <mergeCell ref="D81:F81"/>
    <mergeCell ref="D79:F79"/>
    <mergeCell ref="D82:F82"/>
    <mergeCell ref="D83:F83"/>
    <mergeCell ref="D85:F85"/>
    <mergeCell ref="B116:D116"/>
    <mergeCell ref="B117:D117"/>
    <mergeCell ref="A125:F125"/>
    <mergeCell ref="E118:F118"/>
    <mergeCell ref="E119:F119"/>
    <mergeCell ref="E120:F120"/>
    <mergeCell ref="E121:F121"/>
    <mergeCell ref="E122:F122"/>
    <mergeCell ref="E123:F123"/>
    <mergeCell ref="B122:D122"/>
    <mergeCell ref="B123:D123"/>
    <mergeCell ref="A124:C124"/>
    <mergeCell ref="D124:F124"/>
    <mergeCell ref="D10:F10"/>
    <mergeCell ref="D11:F11"/>
    <mergeCell ref="D14:F14"/>
    <mergeCell ref="D15:F15"/>
    <mergeCell ref="D16:F16"/>
    <mergeCell ref="D17:F17"/>
    <mergeCell ref="D20:F20"/>
    <mergeCell ref="D21:F21"/>
    <mergeCell ref="E42:F42"/>
    <mergeCell ref="B40:D40"/>
    <mergeCell ref="B36:D36"/>
    <mergeCell ref="E36:F36"/>
    <mergeCell ref="E39:F39"/>
    <mergeCell ref="E40:F40"/>
    <mergeCell ref="D4:F4"/>
    <mergeCell ref="A5:F5"/>
    <mergeCell ref="B37:D37"/>
    <mergeCell ref="B39:D39"/>
    <mergeCell ref="B38:D38"/>
    <mergeCell ref="E38:F38"/>
    <mergeCell ref="E37:F37"/>
    <mergeCell ref="A35:F35"/>
    <mergeCell ref="C129:D129"/>
    <mergeCell ref="A114:F114"/>
    <mergeCell ref="D58:F58"/>
    <mergeCell ref="D59:F59"/>
    <mergeCell ref="D88:F88"/>
    <mergeCell ref="D89:F89"/>
    <mergeCell ref="D97:F97"/>
    <mergeCell ref="D98:F98"/>
    <mergeCell ref="C128:D128"/>
    <mergeCell ref="A95:F95"/>
    <mergeCell ref="A90:F94"/>
    <mergeCell ref="D86:F86"/>
    <mergeCell ref="D65:F65"/>
    <mergeCell ref="D63:F63"/>
    <mergeCell ref="D64:F64"/>
    <mergeCell ref="D67:F67"/>
    <mergeCell ref="G1:K1"/>
    <mergeCell ref="D12:F12"/>
    <mergeCell ref="D18:F18"/>
    <mergeCell ref="D24:F24"/>
    <mergeCell ref="D30:F30"/>
    <mergeCell ref="H24:I24"/>
    <mergeCell ref="H25:I25"/>
    <mergeCell ref="H26:I26"/>
    <mergeCell ref="H27:I27"/>
    <mergeCell ref="H28:I28"/>
    <mergeCell ref="G23:K23"/>
    <mergeCell ref="D6:F6"/>
    <mergeCell ref="D7:F7"/>
    <mergeCell ref="D2:F2"/>
    <mergeCell ref="D13:F13"/>
    <mergeCell ref="D19:F19"/>
    <mergeCell ref="D25:F25"/>
    <mergeCell ref="G12:K12"/>
    <mergeCell ref="H29:I29"/>
    <mergeCell ref="G2:K2"/>
    <mergeCell ref="D1:F1"/>
    <mergeCell ref="D8:F8"/>
    <mergeCell ref="D9:F9"/>
    <mergeCell ref="D3:F3"/>
    <mergeCell ref="H30:I30"/>
    <mergeCell ref="D29:F29"/>
    <mergeCell ref="D32:F32"/>
    <mergeCell ref="D33:F33"/>
    <mergeCell ref="D34:F34"/>
    <mergeCell ref="D22:F22"/>
    <mergeCell ref="D23:F23"/>
    <mergeCell ref="D26:F26"/>
    <mergeCell ref="D27:F27"/>
    <mergeCell ref="D28:F28"/>
    <mergeCell ref="H33:I33"/>
    <mergeCell ref="H34:I34"/>
    <mergeCell ref="G32:K32"/>
    <mergeCell ref="D31:F31"/>
    <mergeCell ref="H35:I35"/>
    <mergeCell ref="H31:I31"/>
    <mergeCell ref="H36:I36"/>
    <mergeCell ref="H37:I37"/>
    <mergeCell ref="H38:I38"/>
    <mergeCell ref="H39:I39"/>
    <mergeCell ref="D62:F62"/>
    <mergeCell ref="D61:F61"/>
    <mergeCell ref="H44:I44"/>
    <mergeCell ref="H45:I45"/>
    <mergeCell ref="H46:I46"/>
    <mergeCell ref="H47:I47"/>
    <mergeCell ref="D50:F50"/>
    <mergeCell ref="D49:F49"/>
    <mergeCell ref="C141:D141"/>
    <mergeCell ref="E132:F132"/>
    <mergeCell ref="E133:F133"/>
    <mergeCell ref="E134:F134"/>
    <mergeCell ref="E135:F135"/>
    <mergeCell ref="E136:F136"/>
    <mergeCell ref="E137:F137"/>
    <mergeCell ref="E138:F138"/>
    <mergeCell ref="E139:F139"/>
    <mergeCell ref="E140:F140"/>
    <mergeCell ref="E141:F141"/>
    <mergeCell ref="C132:D132"/>
    <mergeCell ref="C133:D133"/>
    <mergeCell ref="C134:D134"/>
    <mergeCell ref="C135:D135"/>
    <mergeCell ref="C136:D136"/>
    <mergeCell ref="C137:D137"/>
    <mergeCell ref="C138:D138"/>
    <mergeCell ref="C139:D139"/>
    <mergeCell ref="A66:F66"/>
    <mergeCell ref="A60:F60"/>
    <mergeCell ref="A54:F54"/>
    <mergeCell ref="C140:D140"/>
    <mergeCell ref="D68:F68"/>
    <mergeCell ref="D69:F69"/>
    <mergeCell ref="D70:F70"/>
    <mergeCell ref="D71:F71"/>
    <mergeCell ref="D76:F76"/>
    <mergeCell ref="D75:F75"/>
    <mergeCell ref="C130:D130"/>
    <mergeCell ref="C126:D126"/>
    <mergeCell ref="E127:F127"/>
    <mergeCell ref="E128:F128"/>
    <mergeCell ref="B115:D115"/>
    <mergeCell ref="E130:F130"/>
    <mergeCell ref="E117:F117"/>
    <mergeCell ref="E115:F115"/>
    <mergeCell ref="D74:F74"/>
    <mergeCell ref="D73:F73"/>
    <mergeCell ref="D104:F104"/>
    <mergeCell ref="D105:F105"/>
    <mergeCell ref="E126:F126"/>
    <mergeCell ref="C127:D127"/>
  </mergeCells>
  <dataValidations disablePrompts="1" count="7">
    <dataValidation errorStyle="warning" allowBlank="1" showInputMessage="1" showErrorMessage="1" errorTitle="Invalid Value" error="It looks like you have entered in a value that is not in the pick list!!" sqref="A160:A166 G79 G34:G39" xr:uid="{00000000-0002-0000-0700-000000000000}"/>
    <dataValidation allowBlank="1" showInputMessage="1" showErrorMessage="1" errorTitle="Invalid Diameter" error="You have input an invalid diameter." sqref="B160 H34:I34 I14" xr:uid="{00000000-0002-0000-0700-000001000000}"/>
    <dataValidation type="decimal" allowBlank="1" showInputMessage="1" showErrorMessage="1" sqref="B161:B166 H79:I79 H35:I39 I15:I20" xr:uid="{00000000-0002-0000-0700-000002000000}">
      <formula1>0.75</formula1>
      <formula2>60</formula2>
    </dataValidation>
    <dataValidation type="list" errorStyle="warning" allowBlank="1" showInputMessage="1" showErrorMessage="1" errorTitle="Invalid Value" error="It looks like you have entered in a value that is not in the pick list!!" sqref="G14:G20 G4:G10" xr:uid="{00000000-0002-0000-0700-000003000000}">
      <formula1>SS_Force_Main_Diameters</formula1>
    </dataValidation>
    <dataValidation type="list" allowBlank="1" showInputMessage="1" showErrorMessage="1" sqref="H4:H10" xr:uid="{00000000-0002-0000-0700-000004000000}">
      <formula1>SS_Pipe_Material</formula1>
    </dataValidation>
    <dataValidation type="list" allowBlank="1" showInputMessage="1" showErrorMessage="1" sqref="H14:H20" xr:uid="{00000000-0002-0000-0700-000005000000}">
      <formula1>SS_Valve_Types</formula1>
    </dataValidation>
    <dataValidation type="decimal" operator="greaterThanOrEqual" allowBlank="1" showInputMessage="1" showErrorMessage="1" sqref="B10 D10:F10 D16:F16 B16 B22 D22:F22 D28:F28 B28 B34 D34:F34 E37:F40 E42:F44 B42:B43 K4:K10 K14:K20 B53 B59 D59:F59 D53:F53 D65:F65 B65 B71 D71:F71 D77:F77 B77 B83 D83:F83 D89:F89 B89 B100 D100:F100 D106:F106 B106 B112 D110:F110 E116:F123 E127:F130" xr:uid="{00000000-0002-0000-0700-000007000000}">
      <formula1>0</formula1>
    </dataValidation>
  </dataValidations>
  <pageMargins left="0.25" right="0.25" top="0.75" bottom="0.75" header="0.3" footer="0.3"/>
  <pageSetup orientation="portrait" r:id="rId1"/>
  <headerFooter>
    <oddHeader>&amp;L&amp;G&amp;C&amp;"-,Bold"&amp;14Charleston Water System&amp;"-,Regular"&amp;11
&amp;"-,Bold Italic"Asset Inventory - Pump Station Assets</oddHeader>
    <oddFooter>&amp;CPump Station Assets - Page &amp;P&amp;RLast Revision Date: 10/13/2017</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8000000}">
          <x14:formula1>
            <xm:f>'Pick Lists'!$A$42:$A$43</xm:f>
          </x14:formula1>
          <xm:sqref>A127:A130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G63"/>
  <sheetViews>
    <sheetView view="pageLayout" topLeftCell="A42" zoomScaleNormal="100" workbookViewId="0">
      <selection activeCell="B14" sqref="B14"/>
    </sheetView>
  </sheetViews>
  <sheetFormatPr defaultColWidth="9.1796875" defaultRowHeight="14.5" x14ac:dyDescent="0.35"/>
  <cols>
    <col min="1" max="1" width="31.453125" style="2" bestFit="1" customWidth="1"/>
    <col min="2" max="2" width="33" style="2" customWidth="1"/>
    <col min="3" max="3" width="29.81640625" style="2" customWidth="1"/>
    <col min="4" max="4" width="31.7265625" style="2" customWidth="1"/>
    <col min="5" max="5" width="41" style="2" bestFit="1" customWidth="1"/>
    <col min="6" max="6" width="25.1796875" style="2" customWidth="1"/>
    <col min="7" max="16384" width="9.1796875" style="2"/>
  </cols>
  <sheetData>
    <row r="1" spans="1:4" x14ac:dyDescent="0.35">
      <c r="A1" s="28" t="s">
        <v>142</v>
      </c>
      <c r="B1" s="29"/>
      <c r="C1" s="29"/>
      <c r="D1" s="29"/>
    </row>
    <row r="2" spans="1:4" x14ac:dyDescent="0.35">
      <c r="A2" s="30" t="s">
        <v>100</v>
      </c>
      <c r="B2" s="30" t="s">
        <v>85</v>
      </c>
      <c r="C2" s="30" t="s">
        <v>108</v>
      </c>
      <c r="D2" s="30" t="s">
        <v>109</v>
      </c>
    </row>
    <row r="3" spans="1:4" x14ac:dyDescent="0.35">
      <c r="A3" s="29" t="s">
        <v>35</v>
      </c>
      <c r="B3" s="29" t="s">
        <v>50</v>
      </c>
      <c r="C3" s="29">
        <v>4</v>
      </c>
      <c r="D3" s="29">
        <v>0.75</v>
      </c>
    </row>
    <row r="4" spans="1:4" x14ac:dyDescent="0.35">
      <c r="A4" s="29" t="s">
        <v>36</v>
      </c>
      <c r="B4" s="29" t="s">
        <v>51</v>
      </c>
      <c r="C4" s="29">
        <v>6</v>
      </c>
      <c r="D4" s="29">
        <v>1</v>
      </c>
    </row>
    <row r="5" spans="1:4" x14ac:dyDescent="0.35">
      <c r="A5" s="29" t="s">
        <v>84</v>
      </c>
      <c r="B5" s="29" t="s">
        <v>55</v>
      </c>
      <c r="C5" s="29">
        <v>8</v>
      </c>
      <c r="D5" s="29">
        <v>1.25</v>
      </c>
    </row>
    <row r="6" spans="1:4" x14ac:dyDescent="0.35">
      <c r="A6" s="29" t="s">
        <v>37</v>
      </c>
      <c r="B6" s="29"/>
      <c r="C6" s="29">
        <v>10</v>
      </c>
      <c r="D6" s="29">
        <v>1.5</v>
      </c>
    </row>
    <row r="7" spans="1:4" x14ac:dyDescent="0.35">
      <c r="A7" s="29"/>
      <c r="B7" s="30" t="s">
        <v>86</v>
      </c>
      <c r="C7" s="29">
        <v>12</v>
      </c>
      <c r="D7" s="29">
        <v>2</v>
      </c>
    </row>
    <row r="8" spans="1:4" x14ac:dyDescent="0.35">
      <c r="A8" s="29"/>
      <c r="B8" s="29" t="s">
        <v>52</v>
      </c>
      <c r="C8" s="29">
        <v>14</v>
      </c>
      <c r="D8" s="29">
        <v>3</v>
      </c>
    </row>
    <row r="9" spans="1:4" x14ac:dyDescent="0.35">
      <c r="A9" s="29"/>
      <c r="B9" s="29" t="s">
        <v>50</v>
      </c>
      <c r="C9" s="29">
        <v>16</v>
      </c>
      <c r="D9" s="29">
        <v>4</v>
      </c>
    </row>
    <row r="10" spans="1:4" x14ac:dyDescent="0.35">
      <c r="A10" s="30" t="s">
        <v>105</v>
      </c>
      <c r="B10" s="29"/>
      <c r="C10" s="29">
        <v>18</v>
      </c>
      <c r="D10" s="29">
        <v>6</v>
      </c>
    </row>
    <row r="11" spans="1:4" x14ac:dyDescent="0.35">
      <c r="A11" s="29" t="s">
        <v>106</v>
      </c>
      <c r="B11" s="30" t="s">
        <v>180</v>
      </c>
      <c r="C11" s="29">
        <v>20</v>
      </c>
      <c r="D11" s="29">
        <v>8</v>
      </c>
    </row>
    <row r="12" spans="1:4" x14ac:dyDescent="0.35">
      <c r="A12" s="29" t="s">
        <v>107</v>
      </c>
      <c r="B12" s="29" t="s">
        <v>244</v>
      </c>
      <c r="C12" s="29">
        <v>24</v>
      </c>
      <c r="D12" s="29">
        <v>10</v>
      </c>
    </row>
    <row r="13" spans="1:4" x14ac:dyDescent="0.35">
      <c r="A13" s="29"/>
      <c r="B13" s="29" t="s">
        <v>245</v>
      </c>
      <c r="C13" s="29">
        <v>30</v>
      </c>
      <c r="D13" s="29"/>
    </row>
    <row r="14" spans="1:4" x14ac:dyDescent="0.35">
      <c r="A14" s="29"/>
      <c r="B14" s="29" t="s">
        <v>178</v>
      </c>
      <c r="C14" s="29">
        <v>36</v>
      </c>
      <c r="D14" s="29"/>
    </row>
    <row r="15" spans="1:4" x14ac:dyDescent="0.35">
      <c r="A15" s="29"/>
      <c r="B15" s="29"/>
      <c r="C15" s="29">
        <v>40</v>
      </c>
      <c r="D15" s="29"/>
    </row>
    <row r="16" spans="1:4" x14ac:dyDescent="0.35">
      <c r="A16" s="29"/>
      <c r="B16" s="29"/>
      <c r="C16" s="29">
        <v>42</v>
      </c>
      <c r="D16" s="29"/>
    </row>
    <row r="17" spans="1:7" x14ac:dyDescent="0.35">
      <c r="A17" s="29"/>
      <c r="B17" s="29"/>
      <c r="C17" s="29">
        <v>48</v>
      </c>
      <c r="D17" s="29"/>
    </row>
    <row r="25" spans="1:7" x14ac:dyDescent="0.35">
      <c r="E25" s="9"/>
      <c r="F25" s="9"/>
      <c r="G25" s="9"/>
    </row>
    <row r="35" spans="1:4" x14ac:dyDescent="0.35">
      <c r="A35" s="31" t="s">
        <v>56</v>
      </c>
      <c r="B35" s="29"/>
      <c r="C35" s="30" t="s">
        <v>134</v>
      </c>
      <c r="D35" s="30" t="s">
        <v>110</v>
      </c>
    </row>
    <row r="36" spans="1:4" x14ac:dyDescent="0.35">
      <c r="A36" s="30" t="s">
        <v>101</v>
      </c>
      <c r="B36" s="30" t="s">
        <v>100</v>
      </c>
      <c r="C36" s="29">
        <v>8</v>
      </c>
      <c r="D36" s="29">
        <v>4</v>
      </c>
    </row>
    <row r="37" spans="1:4" x14ac:dyDescent="0.35">
      <c r="A37" s="29" t="s">
        <v>55</v>
      </c>
      <c r="B37" s="29" t="s">
        <v>84</v>
      </c>
      <c r="C37" s="29">
        <v>10</v>
      </c>
      <c r="D37" s="29">
        <v>6</v>
      </c>
    </row>
    <row r="38" spans="1:4" x14ac:dyDescent="0.35">
      <c r="A38" s="29" t="s">
        <v>50</v>
      </c>
      <c r="B38" s="29" t="s">
        <v>73</v>
      </c>
      <c r="C38" s="29">
        <v>12</v>
      </c>
      <c r="D38" s="29"/>
    </row>
    <row r="39" spans="1:4" x14ac:dyDescent="0.35">
      <c r="A39" s="29" t="s">
        <v>51</v>
      </c>
      <c r="B39" s="29" t="s">
        <v>74</v>
      </c>
      <c r="C39" s="29">
        <v>14</v>
      </c>
      <c r="D39" s="30" t="s">
        <v>133</v>
      </c>
    </row>
    <row r="40" spans="1:4" x14ac:dyDescent="0.35">
      <c r="A40" s="29"/>
      <c r="B40" s="29" t="s">
        <v>68</v>
      </c>
      <c r="C40" s="29">
        <v>15</v>
      </c>
      <c r="D40" s="29">
        <v>2</v>
      </c>
    </row>
    <row r="41" spans="1:4" x14ac:dyDescent="0.35">
      <c r="A41" s="30" t="s">
        <v>70</v>
      </c>
      <c r="B41" s="29"/>
      <c r="C41" s="29">
        <v>16</v>
      </c>
      <c r="D41" s="29">
        <v>2.5</v>
      </c>
    </row>
    <row r="42" spans="1:4" x14ac:dyDescent="0.35">
      <c r="A42" s="29" t="s">
        <v>72</v>
      </c>
      <c r="B42" s="30" t="s">
        <v>102</v>
      </c>
      <c r="C42" s="29">
        <v>18</v>
      </c>
      <c r="D42" s="29">
        <v>3</v>
      </c>
    </row>
    <row r="43" spans="1:4" x14ac:dyDescent="0.35">
      <c r="A43" s="29" t="s">
        <v>71</v>
      </c>
      <c r="B43" s="29">
        <v>4</v>
      </c>
      <c r="C43" s="29">
        <v>20</v>
      </c>
      <c r="D43" s="29">
        <v>4</v>
      </c>
    </row>
    <row r="44" spans="1:4" x14ac:dyDescent="0.35">
      <c r="A44" s="29"/>
      <c r="B44" s="29">
        <v>5</v>
      </c>
      <c r="C44" s="29">
        <v>21</v>
      </c>
      <c r="D44" s="29">
        <v>6</v>
      </c>
    </row>
    <row r="45" spans="1:4" x14ac:dyDescent="0.35">
      <c r="A45" s="30" t="s">
        <v>79</v>
      </c>
      <c r="B45" s="29">
        <v>6</v>
      </c>
      <c r="C45" s="29">
        <v>22</v>
      </c>
      <c r="D45" s="29">
        <v>8</v>
      </c>
    </row>
    <row r="46" spans="1:4" x14ac:dyDescent="0.35">
      <c r="A46" s="29" t="s">
        <v>80</v>
      </c>
      <c r="B46" s="29">
        <v>7</v>
      </c>
      <c r="C46" s="29">
        <v>24</v>
      </c>
      <c r="D46" s="29">
        <v>10</v>
      </c>
    </row>
    <row r="47" spans="1:4" x14ac:dyDescent="0.35">
      <c r="A47" s="29" t="s">
        <v>81</v>
      </c>
      <c r="B47" s="29">
        <v>8</v>
      </c>
      <c r="C47" s="29">
        <v>27</v>
      </c>
      <c r="D47" s="29">
        <v>12</v>
      </c>
    </row>
    <row r="48" spans="1:4" x14ac:dyDescent="0.35">
      <c r="A48" s="29" t="s">
        <v>82</v>
      </c>
      <c r="B48" s="29"/>
      <c r="C48" s="29">
        <v>30</v>
      </c>
      <c r="D48" s="29">
        <v>14</v>
      </c>
    </row>
    <row r="49" spans="1:4" x14ac:dyDescent="0.35">
      <c r="A49" s="29"/>
      <c r="B49" s="29"/>
      <c r="C49" s="29">
        <v>33</v>
      </c>
      <c r="D49" s="29">
        <v>15</v>
      </c>
    </row>
    <row r="50" spans="1:4" x14ac:dyDescent="0.35">
      <c r="A50" s="30" t="s">
        <v>75</v>
      </c>
      <c r="B50" s="30" t="s">
        <v>61</v>
      </c>
      <c r="C50" s="29">
        <v>36</v>
      </c>
      <c r="D50" s="29">
        <v>16</v>
      </c>
    </row>
    <row r="51" spans="1:4" x14ac:dyDescent="0.35">
      <c r="A51" s="29" t="s">
        <v>76</v>
      </c>
      <c r="B51" s="29" t="s">
        <v>62</v>
      </c>
      <c r="C51" s="29">
        <v>42</v>
      </c>
      <c r="D51" s="29">
        <v>18</v>
      </c>
    </row>
    <row r="52" spans="1:4" x14ac:dyDescent="0.35">
      <c r="A52" s="29" t="s">
        <v>77</v>
      </c>
      <c r="B52" s="29" t="s">
        <v>63</v>
      </c>
      <c r="C52" s="29"/>
      <c r="D52" s="29">
        <v>20</v>
      </c>
    </row>
    <row r="53" spans="1:4" x14ac:dyDescent="0.35">
      <c r="A53" s="29" t="s">
        <v>78</v>
      </c>
      <c r="B53" s="29"/>
      <c r="C53" s="29"/>
      <c r="D53" s="29">
        <v>21</v>
      </c>
    </row>
    <row r="54" spans="1:4" x14ac:dyDescent="0.35">
      <c r="A54" s="29"/>
      <c r="B54" s="9" t="s">
        <v>152</v>
      </c>
      <c r="C54" s="29"/>
      <c r="D54" s="29">
        <v>22</v>
      </c>
    </row>
    <row r="55" spans="1:4" x14ac:dyDescent="0.35">
      <c r="A55" s="30" t="s">
        <v>179</v>
      </c>
      <c r="B55" s="29" t="s">
        <v>153</v>
      </c>
      <c r="C55" s="29"/>
      <c r="D55" s="29">
        <v>24</v>
      </c>
    </row>
    <row r="56" spans="1:4" x14ac:dyDescent="0.35">
      <c r="A56" s="29" t="s">
        <v>176</v>
      </c>
      <c r="B56" s="29" t="s">
        <v>154</v>
      </c>
      <c r="C56" s="29"/>
      <c r="D56" s="29">
        <v>27</v>
      </c>
    </row>
    <row r="57" spans="1:4" x14ac:dyDescent="0.35">
      <c r="A57" s="29" t="s">
        <v>177</v>
      </c>
      <c r="B57" s="29" t="s">
        <v>155</v>
      </c>
      <c r="C57" s="29"/>
      <c r="D57" s="29">
        <v>30</v>
      </c>
    </row>
    <row r="58" spans="1:4" x14ac:dyDescent="0.35">
      <c r="A58" s="29"/>
      <c r="B58" s="29" t="s">
        <v>156</v>
      </c>
      <c r="C58" s="29"/>
      <c r="D58" s="29">
        <v>36</v>
      </c>
    </row>
    <row r="59" spans="1:4" x14ac:dyDescent="0.35">
      <c r="A59" s="29"/>
      <c r="B59" s="29" t="s">
        <v>157</v>
      </c>
      <c r="C59" s="29"/>
      <c r="D59" s="29"/>
    </row>
    <row r="60" spans="1:4" x14ac:dyDescent="0.35">
      <c r="A60" s="29"/>
      <c r="B60" s="29" t="s">
        <v>158</v>
      </c>
      <c r="C60" s="29"/>
      <c r="D60" s="29"/>
    </row>
    <row r="61" spans="1:4" x14ac:dyDescent="0.35">
      <c r="A61" s="29"/>
      <c r="B61" s="29" t="s">
        <v>159</v>
      </c>
      <c r="C61" s="29"/>
      <c r="D61" s="29"/>
    </row>
    <row r="62" spans="1:4" x14ac:dyDescent="0.35">
      <c r="A62" s="29"/>
      <c r="B62" s="29" t="s">
        <v>160</v>
      </c>
      <c r="C62" s="29"/>
      <c r="D62" s="29"/>
    </row>
    <row r="63" spans="1:4" x14ac:dyDescent="0.35">
      <c r="A63" s="29"/>
      <c r="B63" s="29"/>
      <c r="C63" s="29"/>
      <c r="D63" s="29"/>
    </row>
  </sheetData>
  <sheetProtection selectLockedCells="1"/>
  <pageMargins left="0.25" right="0.25" top="0.75" bottom="0.75" header="0.3" footer="0.3"/>
  <pageSetup orientation="landscape" r:id="rId1"/>
  <headerFooter>
    <oddFooter>&amp;RLast Revision Date: 10/13/2017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p:Policy xmlns:p="office.server.policy" id="" local="true">
  <p:Name>Plans Policies and Procedures</p:Name>
  <p:Description/>
  <p:Statement/>
  <p:PolicyItems>
    <p:PolicyItem featureId="Microsoft.Office.RecordsManagement.PolicyFeatures.Expiration" staticId="0x0101003C3551A336F8934382955837BFA2AB8F0100C9547F5693EAF544B40D3CFDC15A61D3|171009855" UniqueId="f7d76599-b596-4c48-9825-0153f4191dcc">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Next_x0020_Review_x0020_Start_x0020_Date</property>
                  <propertyId>0f655914-69a1-44dd-85cd-c667d327740d</propertyId>
                  <period>days</period>
                </formula>
                <action type="workflow" id="8f40cd30-c2a0-4507-b221-63a6b7cfd54a"/>
              </data>
            </stages>
          </Schedule>
        </Schedules>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Plans Policies and Procedures" ma:contentTypeID="0x0101003C3551A336F8934382955837BFA2AB8F0100FDAA99A0B2308C4590E6D1B91C205081" ma:contentTypeVersion="161" ma:contentTypeDescription="" ma:contentTypeScope="" ma:versionID="edb344b1f4caf1ccc63862546285a716">
  <xsd:schema xmlns:xsd="http://www.w3.org/2001/XMLSchema" xmlns:xs="http://www.w3.org/2001/XMLSchema" xmlns:p="http://schemas.microsoft.com/office/2006/metadata/properties" xmlns:ns2="f1105d89-8d3d-4618-9b58-b57516e3ec5c" targetNamespace="http://schemas.microsoft.com/office/2006/metadata/properties" ma:root="true" ma:fieldsID="ad514365f993bbf0926084cddaa14cc5" ns2:_="">
    <xsd:import namespace="f1105d89-8d3d-4618-9b58-b57516e3ec5c"/>
    <xsd:element name="properties">
      <xsd:complexType>
        <xsd:sequence>
          <xsd:element name="documentManagement">
            <xsd:complexType>
              <xsd:all>
                <xsd:element ref="ns2:Section"/>
                <xsd:element ref="ns2:Next_x0020_Review_x0020_Date"/>
                <xsd:element ref="ns2:Original_x0020_ID" minOccurs="0"/>
                <xsd:element ref="ns2:Description_x0020_of_x0020_Change"/>
                <xsd:element ref="ns2:Reason_x0020_for_x0020_Change"/>
                <xsd:element ref="ns2:EMS_x0020_Sensitive"/>
                <xsd:element ref="ns2:Emergency_x0020_Preparedness"/>
                <xsd:element ref="ns2:Prepared_x0020_By" minOccurs="0"/>
                <xsd:element ref="ns2:Document_x0020_Owner" minOccurs="0"/>
                <xsd:element ref="ns2:Last_x0020_Review_x0020_Date" minOccurs="0"/>
                <xsd:element ref="ns2:Document_x0020_Number" minOccurs="0"/>
                <xsd:element ref="ns2:Revision_x0020__x0023_" minOccurs="0"/>
                <xsd:element ref="ns2:Revision_x0020_Date" minOccurs="0"/>
                <xsd:element ref="ns2:Team" minOccurs="0"/>
                <xsd:element ref="ns2:KPI1" minOccurs="0"/>
                <xsd:element ref="ns2:Last_x0020_Approval_x0020_Started" minOccurs="0"/>
                <xsd:element ref="ns2:Next_x0020_Review_x0020_Start_x0020_Date" minOccurs="0"/>
                <xsd:element ref="ns2:Approved_x0020_By" minOccurs="0"/>
                <xsd:element ref="ns2:Date_x0020_Approved" minOccurs="0"/>
                <xsd:element ref="ns2:De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105d89-8d3d-4618-9b58-b57516e3ec5c" elementFormDefault="qualified">
    <xsd:import namespace="http://schemas.microsoft.com/office/2006/documentManagement/types"/>
    <xsd:import namespace="http://schemas.microsoft.com/office/infopath/2007/PartnerControls"/>
    <xsd:element name="Section" ma:index="1" ma:displayName="Section" ma:format="Dropdown" ma:internalName="Section" ma:readOnly="false">
      <xsd:simpleType>
        <xsd:restriction base="dms:Choice">
          <xsd:enumeration value="A"/>
        </xsd:restriction>
      </xsd:simpleType>
    </xsd:element>
    <xsd:element name="Next_x0020_Review_x0020_Date" ma:index="2" ma:displayName="Next Review Date" ma:default="[today]" ma:format="DateOnly" ma:internalName="Next_x0020_Review_x0020_Date" ma:readOnly="false">
      <xsd:simpleType>
        <xsd:restriction base="dms:DateTime"/>
      </xsd:simpleType>
    </xsd:element>
    <xsd:element name="Original_x0020_ID" ma:index="3" nillable="true" ma:displayName="Original ID" ma:internalName="Original_x0020_ID" ma:readOnly="false">
      <xsd:simpleType>
        <xsd:restriction base="dms:Text">
          <xsd:maxLength value="255"/>
        </xsd:restriction>
      </xsd:simpleType>
    </xsd:element>
    <xsd:element name="Description_x0020_of_x0020_Change" ma:index="4" ma:displayName="Description of Change" ma:internalName="Description_x0020_of_x0020_Change" ma:readOnly="false">
      <xsd:simpleType>
        <xsd:restriction base="dms:Note">
          <xsd:maxLength value="255"/>
        </xsd:restriction>
      </xsd:simpleType>
    </xsd:element>
    <xsd:element name="Reason_x0020_for_x0020_Change" ma:index="5" ma:displayName="Reason for Change" ma:format="Dropdown" ma:internalName="Reason_x0020_for_x0020_Change" ma:readOnly="false">
      <xsd:simpleType>
        <xsd:restriction base="dms:Choice">
          <xsd:enumeration value="New Document"/>
          <xsd:enumeration value="Administrative"/>
          <xsd:enumeration value="Audit"/>
          <xsd:enumeration value="Standards change"/>
          <xsd:enumeration value="Process change"/>
        </xsd:restriction>
      </xsd:simpleType>
    </xsd:element>
    <xsd:element name="EMS_x0020_Sensitive" ma:index="6" ma:displayName="EMS Sensitive" ma:format="RadioButtons" ma:internalName="EMS_x0020_Sensitive" ma:readOnly="false">
      <xsd:simpleType>
        <xsd:restriction base="dms:Choice">
          <xsd:enumeration value="Yes"/>
          <xsd:enumeration value="No"/>
        </xsd:restriction>
      </xsd:simpleType>
    </xsd:element>
    <xsd:element name="Emergency_x0020_Preparedness" ma:index="7" ma:displayName="Emergency Preparedness" ma:format="RadioButtons" ma:internalName="Emergency_x0020_Preparedness" ma:readOnly="false">
      <xsd:simpleType>
        <xsd:restriction base="dms:Choice">
          <xsd:enumeration value="Yes"/>
          <xsd:enumeration value="No"/>
        </xsd:restriction>
      </xsd:simpleType>
    </xsd:element>
    <xsd:element name="Prepared_x0020_By" ma:index="8" nillable="true" ma:displayName="Prepared By" ma:list="UserInfo" ma:SearchPeopleOnly="false" ma:SharePointGroup="0" ma:internalName="Prepar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Owner" ma:index="9" nillable="true" ma:displayName="Document Owner" ma:hidden="true" ma:list="UserInfo" ma:SearchPeopleOnly="false" ma:SharePointGroup="0" ma:internalName="Document_x0020_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_x0020_Review_x0020_Date" ma:index="15" nillable="true" ma:displayName="Last Review Date" ma:format="DateOnly" ma:hidden="true" ma:internalName="Last_x0020_Review_x0020_Date" ma:readOnly="false">
      <xsd:simpleType>
        <xsd:restriction base="dms:DateTime"/>
      </xsd:simpleType>
    </xsd:element>
    <xsd:element name="Document_x0020_Number" ma:index="16" nillable="true" ma:displayName="Document Number" ma:hidden="true" ma:internalName="Document_x0020_Number" ma:readOnly="false">
      <xsd:simpleType>
        <xsd:restriction base="dms:Text">
          <xsd:maxLength value="255"/>
        </xsd:restriction>
      </xsd:simpleType>
    </xsd:element>
    <xsd:element name="Revision_x0020__x0023_" ma:index="17" nillable="true" ma:displayName="Revision #" ma:decimals="0" ma:default="0" ma:hidden="true" ma:internalName="Revision_x0020__x0023_" ma:readOnly="false" ma:percentage="FALSE">
      <xsd:simpleType>
        <xsd:restriction base="dms:Number">
          <xsd:minInclusive value="0"/>
        </xsd:restriction>
      </xsd:simpleType>
    </xsd:element>
    <xsd:element name="Revision_x0020_Date" ma:index="18" nillable="true" ma:displayName="Revision Date" ma:default="[today]" ma:format="DateOnly" ma:hidden="true" ma:internalName="Revision_x0020_Date" ma:readOnly="false">
      <xsd:simpleType>
        <xsd:restriction base="dms:DateTime"/>
      </xsd:simpleType>
    </xsd:element>
    <xsd:element name="Team" ma:index="19" nillable="true" ma:displayName="Team" ma:hidden="true" ma:internalName="Team" ma:readOnly="false">
      <xsd:simpleType>
        <xsd:restriction base="dms:Text">
          <xsd:maxLength value="255"/>
        </xsd:restriction>
      </xsd:simpleType>
    </xsd:element>
    <xsd:element name="KPI1" ma:index="20" nillable="true" ma:displayName="KPI" ma:hidden="true" ma:internalName="_x004b_PI1" ma:readOnly="false">
      <xsd:simpleType>
        <xsd:restriction base="dms:Text">
          <xsd:maxLength value="255"/>
        </xsd:restriction>
      </xsd:simpleType>
    </xsd:element>
    <xsd:element name="Last_x0020_Approval_x0020_Started" ma:index="21" nillable="true" ma:displayName="Last Approval Started" ma:format="DateOnly" ma:hidden="true" ma:internalName="Last_x0020_Approval_x0020_Started" ma:readOnly="false">
      <xsd:simpleType>
        <xsd:restriction base="dms:DateTime"/>
      </xsd:simpleType>
    </xsd:element>
    <xsd:element name="Next_x0020_Review_x0020_Start_x0020_Date" ma:index="22" nillable="true" ma:displayName="Next Review Start Date" ma:format="DateOnly" ma:hidden="true" ma:internalName="Next_x0020_Review_x0020_Start_x0020_Date" ma:readOnly="false">
      <xsd:simpleType>
        <xsd:restriction base="dms:DateTime"/>
      </xsd:simpleType>
    </xsd:element>
    <xsd:element name="Approved_x0020_By" ma:index="23" nillable="true" ma:displayName="Approved By" ma:hidden="true" ma:list="UserInfo" ma:SharePointGroup="0" ma:internalName="Approv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Approved" ma:index="24" nillable="true" ma:displayName="Date Approved" ma:format="DateOnly" ma:hidden="true" ma:internalName="Date_x0020_Approved" ma:readOnly="false">
      <xsd:simpleType>
        <xsd:restriction base="dms:DateTime"/>
      </xsd:simpleType>
    </xsd:element>
    <xsd:element name="Dept" ma:index="25" nillable="true" ma:displayName="Dept" ma:hidden="true" ma:internalName="Dept"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PI1 xmlns="f1105d89-8d3d-4618-9b58-b57516e3ec5c" xsi:nil="true"/>
    <Last_x0020_Review_x0020_Date xmlns="f1105d89-8d3d-4618-9b58-b57516e3ec5c">2023-01-03T05:00:00+00:00</Last_x0020_Review_x0020_Date>
    <Approved_x0020_By xmlns="f1105d89-8d3d-4618-9b58-b57516e3ec5c">
      <UserInfo>
        <DisplayName>Banegas, Connie L</DisplayName>
        <AccountId>1254</AccountId>
        <AccountType/>
      </UserInfo>
    </Approved_x0020_By>
    <Original_x0020_ID xmlns="f1105d89-8d3d-4618-9b58-b57516e3ec5c">n/a</Original_x0020_ID>
    <Emergency_x0020_Preparedness xmlns="f1105d89-8d3d-4618-9b58-b57516e3ec5c">No</Emergency_x0020_Preparedness>
    <Document_x0020_Owner xmlns="f1105d89-8d3d-4618-9b58-b57516e3ec5c">
      <UserInfo>
        <DisplayName>AG AM Owners Reviewers</DisplayName>
        <AccountId>953</AccountId>
        <AccountType/>
      </UserInfo>
    </Document_x0020_Owner>
    <EMS_x0020_Sensitive xmlns="f1105d89-8d3d-4618-9b58-b57516e3ec5c">Yes</EMS_x0020_Sensitive>
    <Prepared_x0020_By xmlns="f1105d89-8d3d-4618-9b58-b57516e3ec5c">
      <UserInfo>
        <DisplayName>Banegas, Connie L</DisplayName>
        <AccountId>1254</AccountId>
        <AccountType/>
      </UserInfo>
    </Prepared_x0020_By>
    <Revision_x0020_Date xmlns="f1105d89-8d3d-4618-9b58-b57516e3ec5c">2025-04-15T04:00:00+00:00</Revision_x0020_Date>
    <Date_x0020_Approved xmlns="f1105d89-8d3d-4618-9b58-b57516e3ec5c">2025-04-15T04:00:00+00:00</Date_x0020_Approved>
    <Next_x0020_Review_x0020_Date xmlns="f1105d89-8d3d-4618-9b58-b57516e3ec5c">2027-12-31T17:00:00+00:00</Next_x0020_Review_x0020_Date>
    <Description_x0020_of_x0020_Change xmlns="f1105d89-8d3d-4618-9b58-b57516e3ec5c"/>
    <Dept xmlns="f1105d89-8d3d-4618-9b58-b57516e3ec5c">Asset Management GIS</Dept>
    <Revision_x0020__x0023_ xmlns="f1105d89-8d3d-4618-9b58-b57516e3ec5c">13</Revision_x0020__x0023_>
    <Team xmlns="f1105d89-8d3d-4618-9b58-b57516e3ec5c">Team</Team>
    <Next_x0020_Review_x0020_Start_x0020_Date xmlns="f1105d89-8d3d-4618-9b58-b57516e3ec5c">2027-09-30T16:00:00+00:00</Next_x0020_Review_x0020_Start_x0020_Date>
    <Document_x0020_Number xmlns="f1105d89-8d3d-4618-9b58-b57516e3ec5c">AG-AM-00029</Document_x0020_Number>
    <Last_x0020_Approval_x0020_Started xmlns="f1105d89-8d3d-4618-9b58-b57516e3ec5c" xsi:nil="true"/>
    <Reason_x0020_for_x0020_Change xmlns="f1105d89-8d3d-4618-9b58-b57516e3ec5c"/>
    <Section xmlns="f1105d89-8d3d-4618-9b58-b57516e3ec5c">AM</Section>
  </documentManagement>
</p:properties>
</file>

<file path=customXml/itemProps1.xml><?xml version="1.0" encoding="utf-8"?>
<ds:datastoreItem xmlns:ds="http://schemas.openxmlformats.org/officeDocument/2006/customXml" ds:itemID="{59935F39-AB20-4390-9086-011A74E788B2}">
  <ds:schemaRefs>
    <ds:schemaRef ds:uri="office.server.policy"/>
  </ds:schemaRefs>
</ds:datastoreItem>
</file>

<file path=customXml/itemProps2.xml><?xml version="1.0" encoding="utf-8"?>
<ds:datastoreItem xmlns:ds="http://schemas.openxmlformats.org/officeDocument/2006/customXml" ds:itemID="{909C153B-598A-4150-8515-50D212814A0E}"/>
</file>

<file path=customXml/itemProps3.xml><?xml version="1.0" encoding="utf-8"?>
<ds:datastoreItem xmlns:ds="http://schemas.openxmlformats.org/officeDocument/2006/customXml" ds:itemID="{41330B90-BB81-4F1C-B4DA-3F186CFC8DF0}">
  <ds:schemaRefs>
    <ds:schemaRef ds:uri="http://schemas.microsoft.com/sharepoint/v3/contenttype/forms"/>
  </ds:schemaRefs>
</ds:datastoreItem>
</file>

<file path=customXml/itemProps4.xml><?xml version="1.0" encoding="utf-8"?>
<ds:datastoreItem xmlns:ds="http://schemas.openxmlformats.org/officeDocument/2006/customXml" ds:itemID="{6BB6989B-0F2A-421E-827A-2879DDF606E5}">
  <ds:schemaRefs>
    <ds:schemaRef ds:uri="f1105d89-8d3d-4618-9b58-b57516e3ec5c"/>
    <ds:schemaRef ds:uri="http://purl.org/dc/elements/1.1/"/>
    <ds:schemaRef ds:uri="http://schemas.microsoft.com/sharepoint/v3"/>
    <ds:schemaRef ds:uri="http://schemas.microsoft.com/office/2006/documentManagement/types"/>
    <ds:schemaRef ds:uri="http://schemas.openxmlformats.org/package/2006/metadata/core-properties"/>
    <ds:schemaRef ds:uri="http://www.w3.org/XML/1998/namespace"/>
    <ds:schemaRef ds:uri="http://purl.org/dc/terms/"/>
    <ds:schemaRef ds:uri="http://purl.org/dc/dcmitype/"/>
    <ds:schemaRef ds:uri="http://schemas.microsoft.com/office/infopath/2007/PartnerControls"/>
    <ds:schemaRef ds:uri="4e88d4d1-c27b-4355-9ad2-0ea48eea21e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Project Summary</vt:lpstr>
      <vt:lpstr>Construction Fee Sheet</vt:lpstr>
      <vt:lpstr>Water System Inventory</vt:lpstr>
      <vt:lpstr>WW Gravity System Inventory</vt:lpstr>
      <vt:lpstr>WW Force Main System Inventory</vt:lpstr>
      <vt:lpstr>WW Pump Station Inventory</vt:lpstr>
      <vt:lpstr>Project Fees Sheet</vt:lpstr>
      <vt:lpstr>All PS Components</vt:lpstr>
      <vt:lpstr>Pick Lists</vt:lpstr>
      <vt:lpstr>Cut_Depth</vt:lpstr>
      <vt:lpstr>SS_Fence_Material</vt:lpstr>
      <vt:lpstr>SS_Force_Main_Diameters</vt:lpstr>
      <vt:lpstr>SS_Lateral_Diameters</vt:lpstr>
      <vt:lpstr>SS_Main_Diameters</vt:lpstr>
      <vt:lpstr>SS_MH_Diameters</vt:lpstr>
      <vt:lpstr>SS_MH_Type</vt:lpstr>
      <vt:lpstr>SS_Pipe_Material</vt:lpstr>
      <vt:lpstr>SS_Pump_Manufacturers</vt:lpstr>
      <vt:lpstr>SS_SCADA_Pole_Material</vt:lpstr>
      <vt:lpstr>SS_Service_Type</vt:lpstr>
      <vt:lpstr>SS_Valve_Types</vt:lpstr>
      <vt:lpstr>WA_Hydrant_Type</vt:lpstr>
      <vt:lpstr>WA_Main_Diameter</vt:lpstr>
      <vt:lpstr>WA_Main_Material</vt:lpstr>
      <vt:lpstr>WA_Service_Diameter</vt:lpstr>
      <vt:lpstr>WA_Service_Material</vt:lpstr>
      <vt:lpstr>WA_Service_Type</vt:lpstr>
      <vt:lpstr>WA_Valve_Types</vt:lpstr>
    </vt:vector>
  </TitlesOfParts>
  <Company>Charleston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MS-AI-Asset Inventory Worksheet</dc:title>
  <dc:creator>Clifton, Christopher D</dc:creator>
  <cp:lastModifiedBy>Banegas, Connie L</cp:lastModifiedBy>
  <cp:lastPrinted>2025-04-14T16:46:59Z</cp:lastPrinted>
  <dcterms:created xsi:type="dcterms:W3CDTF">2015-08-24T11:42:56Z</dcterms:created>
  <dcterms:modified xsi:type="dcterms:W3CDTF">2025-04-15T14:35:37Z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0x0101003C3551A336F8934382955837BFA2AB8F0100FDAA99A0B2308C4590E6D1B91C205081</vt:lpwstr>
  </property>
  <property fmtid="{D5CDD505-2E9C-101B-9397-08002B2CF9AE}" pid="3" name="_dlc_policyId">
    <vt:lpwstr>0x0101003C3551A336F8934382955837BFA2AB8F0100C9547F5693EAF544B40D3CFDC15A61D3|171009855</vt:lpwstr>
  </property>
  <property fmtid="{D5CDD505-2E9C-101B-9397-08002B2CF9AE}" pid="4" name="ItemRetentionFormula">
    <vt:lpwstr>&lt;formula id="Microsoft.Office.RecordsManagement.PolicyFeatures.Expiration.Formula.BuiltIn"&gt;&lt;number&gt;0&lt;/number&gt;&lt;property&gt;Next_x005f_x0020_Review_x005f_x0020_Start_x005f_x0020_Date&lt;/property&gt;&lt;propertyId&gt;0f655914-69a1-44dd-85cd-c667d327740d&lt;/propertyId&gt;&lt;period&gt;days&lt;/period&gt;&lt;/formula&gt;</vt:lpwstr>
  </property>
  <property fmtid="{D5CDD505-2E9C-101B-9397-08002B2CF9AE}" pid="5" name="WorkflowChangePath">
    <vt:lpwstr>820c4721-53db-4439-91e6-46d6065dd23a,4;b80ee36e-45e8-4d76-b398-30c6b086d275,6;b9dec7d3-ff68-42ba-a0fe-be0bac19ef6b,9;b9dec7d3-ff68-42ba-a0fe-be0bac19ef6b,12;b9dec7d3-ff68-42ba-a0fe-be0bac19ef6b,12;c8aeac90-3e57-43eb-993c-5235700ddd55,24;c8aeac90-3e57-43ebba092aaa-fb82-4fd8-92ac-9cc97ee27e2b,78;ba092aaa-fb82-4fd8-92ac-9cc97ee27e2b,80;ba092aaa-fb82-4fd8-92ac-9cc97ee27e2b,85;b3cac926-16e2-47a8-ad22-0c21f51ff837,87;ba092aaa-fb82-4fd8-92ac-9cc97ee27e2b,88;08e0e391-e29f-4246-90ec-91b0e19e2d49,91;08e0e391-e29f-4246-90ec-91b0e19e2d49,91;08e0e391-e29f-4246-90ec-91b0e19e2d49,91;b3cac926-16e2-47a8-ad22-0c21f51ff837,92;bc5576d1-b6d9-4e10-aefa-ec63fc1f4d2d,97;bc5576d1-b6d9-4e10-aefa-ec63fc1f4d2d,99;08e0e391-e29f-4246-90ec-91b0e19e2d49,102;08e0e391-e29f-4246-90ec-91b0e19e2d49,102;08e0e391-e29f-4246-90ec-91b0e19e2d49,102;b3cac926-16e2-47a8-ad22-0c21f51ff837,103;bc5576d1-b6d9-4e10-aefa-ec63fc1f4d2d,105;bc5576d1-b6d9-4e10-aefa-ec63fc1f4d2d,107;bc5576d1-b6d9-4e10-aefa-ec63fc1f4d2d,113;bc5576d1-b6d9-4e10-aefa-ec63fc1f4d2d,120;bc5576d1-b6d9-4e10-aefa-ec63fc1f4d2d,122;bc5576d1-b6d9-4e10-aefa-ec63fc1f4d2d,127;bc5576d1-b6d9-4e10-aefa-ec63fc1f4d2d,129;</vt:lpwstr>
  </property>
  <property fmtid="{D5CDD505-2E9C-101B-9397-08002B2CF9AE}" pid="6" name="All Approval Comments">
    <vt:lpwstr>AG AM Approvers 3 (Approve) 9/6/2017 4:30 PM - 9/7/2017 8:56 AM&lt;br /&gt;(Banegas, Connie L) &lt;br /&gt;&lt;br /&gt;AG AM Approvers 2 (Approve) 9/6/2017 4:25 PM - 9/6/2017 4:26 PM&lt;br /&gt;(Young, Sue P) pick list updated.&lt;br /&gt;&lt;br /&gt;AG AM Approvers 1 (Approve) 9/6/2017 4:1</vt:lpwstr>
  </property>
  <property fmtid="{D5CDD505-2E9C-101B-9397-08002B2CF9AE}" pid="7" name="_dlc_ExpireDate">
    <vt:filetime>2017-12-31T05:00:00Z</vt:filetime>
  </property>
</Properties>
</file>